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9"/>
  <workbookPr defaultThemeVersion="166925"/>
  <mc:AlternateContent xmlns:mc="http://schemas.openxmlformats.org/markup-compatibility/2006">
    <mc:Choice Requires="x15">
      <x15ac:absPath xmlns:x15ac="http://schemas.microsoft.com/office/spreadsheetml/2010/11/ac" url="/Users/Cheney/Desktop/SSEE/Work@Sangfor/超融合/A WORK BY TIME/2021Q2/容灾规划工具/"/>
    </mc:Choice>
  </mc:AlternateContent>
  <xr:revisionPtr revIDLastSave="0" documentId="13_ncr:1_{FE3C747E-91F9-E84A-B241-2D26A655CDB3}" xr6:coauthVersionLast="47" xr6:coauthVersionMax="47" xr10:uidLastSave="{00000000-0000-0000-0000-000000000000}"/>
  <bookViews>
    <workbookView xWindow="30000" yWindow="1460" windowWidth="32960" windowHeight="19920" xr2:uid="{E390EC70-7D7E-4ACA-8957-D2472DEC6D6C}"/>
  </bookViews>
  <sheets>
    <sheet name="Sheet1" sheetId="1" r:id="rId1"/>
  </sheet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8" i="1" l="1"/>
  <c r="L9" i="1"/>
  <c r="L11" i="1"/>
  <c r="L13" i="1"/>
  <c r="L14" i="1"/>
</calcChain>
</file>

<file path=xl/sharedStrings.xml><?xml version="1.0" encoding="utf-8"?>
<sst xmlns="http://schemas.openxmlformats.org/spreadsheetml/2006/main" count="133" uniqueCount="88">
  <si>
    <t>RPO</t>
  </si>
  <si>
    <t>3.93 TB</t>
  </si>
  <si>
    <t>5.19 TB</t>
  </si>
  <si>
    <t>32.34 GB</t>
  </si>
  <si>
    <t>136.26 GB</t>
  </si>
  <si>
    <t>340.39 GB</t>
  </si>
  <si>
    <t>71.08 GB</t>
  </si>
  <si>
    <t>99.21 GB</t>
  </si>
  <si>
    <t>307.06 GB</t>
  </si>
  <si>
    <t>28.09 GB</t>
  </si>
  <si>
    <t>257.25 GB</t>
  </si>
  <si>
    <t>30.10 GB</t>
  </si>
  <si>
    <t>33.61 GB</t>
  </si>
  <si>
    <t>22.36 GB</t>
  </si>
  <si>
    <t>32.35 GB</t>
  </si>
  <si>
    <t>28.39 GB</t>
  </si>
  <si>
    <t>31.29 GB</t>
  </si>
  <si>
    <t>175.05 GB</t>
  </si>
  <si>
    <t xml:space="preserve">3348KBps*3600s*24/1024/1024 </t>
    <phoneticPr fontId="1" type="noConversion"/>
  </si>
  <si>
    <t>Core business</t>
  </si>
  <si>
    <t>2 hours</t>
  </si>
  <si>
    <t>4 hours</t>
  </si>
  <si>
    <t>Peak IO</t>
  </si>
  <si>
    <t>Processors (core)</t>
  </si>
  <si>
    <t>RAM（MB）</t>
  </si>
  <si>
    <t>Actual RAM usage</t>
  </si>
  <si>
    <t>Actual storage usage</t>
  </si>
  <si>
    <t>File system_62</t>
  </si>
  <si>
    <t>Student information system-101</t>
  </si>
  <si>
    <t>Photo server_25</t>
  </si>
  <si>
    <t>New information platform middleware server-137</t>
  </si>
  <si>
    <t>VM name</t>
  </si>
  <si>
    <t>Business priority</t>
  </si>
  <si>
    <t xml:space="preserve">Core business </t>
  </si>
  <si>
    <t>Important business</t>
  </si>
  <si>
    <t>Information platform_64</t>
  </si>
  <si>
    <t>Actual RAM usage (MB)</t>
  </si>
  <si>
    <t>Student registration system_214</t>
  </si>
  <si>
    <t>Web portal server_99-100</t>
  </si>
  <si>
    <t>New information platform front-end1-133</t>
  </si>
  <si>
    <t>New information platform2_213</t>
  </si>
  <si>
    <t>Material review system_225</t>
  </si>
  <si>
    <t>Scholarship system_227</t>
  </si>
  <si>
    <t>IGSF Website1-140</t>
  </si>
  <si>
    <t>Data extraction server_221</t>
  </si>
  <si>
    <t>New information platform backend2-136</t>
  </si>
  <si>
    <t>IGSF website2-141</t>
  </si>
  <si>
    <t>New information platform1_212</t>
  </si>
  <si>
    <t>Overseas student service system-2_219</t>
  </si>
  <si>
    <t>Calculation items</t>
  </si>
  <si>
    <t>Value</t>
  </si>
  <si>
    <t>Value explanation</t>
  </si>
  <si>
    <t>Description</t>
  </si>
  <si>
    <t>(a) Full data size（GB）</t>
  </si>
  <si>
    <t>Add the capacity of virtual disks of all the VMs, convert it to GB</t>
  </si>
  <si>
    <t>【Need input manually】</t>
  </si>
  <si>
    <t>【Need input manually】Suggest not change this value</t>
  </si>
  <si>
    <t>【Automatic calculation】</t>
  </si>
  <si>
    <t>Parameter remark</t>
  </si>
  <si>
    <t>(b) IO throughput per hour（GB）</t>
  </si>
  <si>
    <t>(c) IO throughput per day（GB）</t>
  </si>
  <si>
    <t>(d)Pre-configured RPO（hour）</t>
  </si>
  <si>
    <t>(e) Estimated local backup rate（MBps）</t>
  </si>
  <si>
    <t>(f)The time of local incremental backup at the primary site（s）</t>
  </si>
  <si>
    <t>(g) The time of data tranmission to off-site（s）</t>
  </si>
  <si>
    <t>(i) The actual time of data transmission（s）</t>
  </si>
  <si>
    <t>(h) Task scheduling time percentage（%）</t>
  </si>
  <si>
    <t>(j) Effective bandwidth usage</t>
  </si>
  <si>
    <t>(k)The bandwidth for incremental data transmission（Mbps）</t>
  </si>
  <si>
    <t>(l) The time it takes to tranfer the full data with the particular bandwidth（Day）</t>
  </si>
  <si>
    <t>Roughly calculate based on the historical IO write speed of each VM, all them together, multiply by 3600s, convert to GB, it represents the incremental data size generated every hour</t>
  </si>
  <si>
    <t xml:space="preserve">Rough calculation of the IO speed of 4 VMs: 3348KBps*3600s/1024/1024 </t>
  </si>
  <si>
    <t>Roughly calculate based on the historical IO write speed of each VM, all them together, multiply by 3600s and 24, convert to GB, it represents the incremental data size generated every hour</t>
  </si>
  <si>
    <t>The RPO value configured in the DR policy (by hour)</t>
  </si>
  <si>
    <t>Local incremental backup rate (MBps), it generally doesn't  go over 50 MBps</t>
  </si>
  <si>
    <t>Formula: (b)*1024/(e);  Unit: s (second)
The time it takes for hourly IO throughput to be backed up</t>
  </si>
  <si>
    <t xml:space="preserve">If RPO is 2 hours, then 1 hour is used to do local backup, the other hour for data off-site transmission; the time is actual transmission time, 20% of the transmission time is used on task scheduling. </t>
  </si>
  <si>
    <t>The time it takes to do task scheduling and queueing, it's usually between 10% and 20%</t>
  </si>
  <si>
    <t xml:space="preserve">For example, if it takes 60 minutes to do backup, the process of task queueing,  scheduling and data verification will take 5 to 10 minutes. </t>
  </si>
  <si>
    <t xml:space="preserve">Generally speaking, link bandwidth cannot be totally utilized. For example, the maximum bandwidth of a 1000Mbps link is usually 700Mbps to 800Mbps, the effective bandwidth usage is around 70% to 80%. </t>
  </si>
  <si>
    <t xml:space="preserve"> If it's dedicated line, effective usage can be set 80%</t>
  </si>
  <si>
    <t xml:space="preserve">Formula: (b)*1024*8/(1)/(j); Unit: Mbps
The optimal bandwidth for the hourly incremental data to be fully transmitted </t>
  </si>
  <si>
    <t xml:space="preserve">The rule of bandwidth configuration: more rather than less, otherwise data can't be transmitted in time, it will fail to realize RPO . </t>
  </si>
  <si>
    <t>Full data size divided by bandwidth, unit: day</t>
  </si>
  <si>
    <t xml:space="preserve">Only for reference, if time is too long (over 24 hours), it's recommended to use seed backup to sychronize full data, or temporarily increase the link bandwidth to ensure full data transmission within the expected time frame. </t>
  </si>
  <si>
    <t xml:space="preserve">Formula: (g)*(1-(h)) ; Unit: s (second)
The actual time it takes to transmit the data, incremental data must be fully tranferred within the time. </t>
  </si>
  <si>
    <t xml:space="preserve">Formula: (d)*3600 / 2 - (f); Unit: s (second)
The time it takes to transmit incremental data to off-site within RPO/2 time frame. </t>
  </si>
  <si>
    <t>The full data size of 4 VMs: (3.93TB+5.19TB+32.34GB+136.26GB)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</si>
</sst>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charset val="134"/>
      <scheme val="minor"/>
    </font>
    <font>
      <sz val="9"/>
      <name val="Calibri"/>
      <family val="2"/>
      <charset val="134"/>
      <scheme val="minor"/>
    </font>
    <font>
      <sz val="10"/>
      <color theme="1"/>
      <name val="Calibri"/>
      <family val="2"/>
      <charset val="134"/>
      <scheme val="minor"/>
    </font>
    <font>
      <sz val="10"/>
      <color theme="1"/>
      <name val="Calibri"/>
      <family val="3"/>
      <charset val="134"/>
      <scheme val="minor"/>
    </font>
    <font>
      <b/>
      <sz val="10"/>
      <color theme="1"/>
      <name val="微软雅黑 Light"/>
      <family val="2"/>
      <charset val="134"/>
    </font>
    <font>
      <sz val="10"/>
      <color theme="1"/>
      <name val="微软雅黑 Light"/>
      <family val="2"/>
      <charset val="134"/>
    </font>
    <font>
      <b/>
      <sz val="12"/>
      <color theme="0"/>
      <name val="Calibri"/>
      <family val="3"/>
      <charset val="134"/>
      <scheme val="minor"/>
    </font>
    <font>
      <b/>
      <sz val="10"/>
      <color rgb="FFC00000"/>
      <name val="Calibri"/>
      <family val="3"/>
      <charset val="134"/>
      <scheme val="minor"/>
    </font>
    <font>
      <sz val="10"/>
      <color rgb="FF7030A0"/>
      <name val="微软雅黑 Light"/>
      <family val="2"/>
      <charset val="134"/>
    </font>
    <font>
      <sz val="10"/>
      <color rgb="FFFF0000"/>
      <name val="Calibri"/>
      <family val="3"/>
      <charset val="134"/>
      <scheme val="minor"/>
    </font>
    <font>
      <sz val="10"/>
      <color rgb="FF00B050"/>
      <name val="Calibri"/>
      <family val="2"/>
      <charset val="134"/>
      <scheme val="minor"/>
    </font>
    <font>
      <b/>
      <sz val="10"/>
      <color rgb="FF00B050"/>
      <name val="Calibri"/>
      <family val="3"/>
      <charset val="134"/>
      <scheme val="minor"/>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0" fontId="2" fillId="2" borderId="0" xfId="0" applyFont="1" applyFill="1">
      <alignment vertical="center"/>
    </xf>
    <xf numFmtId="0" fontId="3" fillId="2" borderId="1" xfId="0" applyFont="1" applyFill="1" applyBorder="1" applyAlignment="1">
      <alignment vertical="center" wrapText="1"/>
    </xf>
    <xf numFmtId="0" fontId="2" fillId="2" borderId="0" xfId="0" applyFont="1" applyFill="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6" fillId="3" borderId="1" xfId="0" applyFont="1" applyFill="1" applyBorder="1" applyAlignment="1">
      <alignment horizontal="center" vertical="center"/>
    </xf>
    <xf numFmtId="0" fontId="7"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8" fillId="0" borderId="1" xfId="0" applyFont="1" applyBorder="1" applyAlignment="1">
      <alignment horizontal="center" vertical="center"/>
    </xf>
    <xf numFmtId="0" fontId="9" fillId="2" borderId="1" xfId="0" applyFont="1" applyFill="1" applyBorder="1" applyAlignment="1">
      <alignment horizontal="left" vertical="center" wrapText="1"/>
    </xf>
    <xf numFmtId="0" fontId="6" fillId="2" borderId="0" xfId="0" applyFont="1" applyFill="1" applyBorder="1" applyAlignment="1">
      <alignment horizontal="center" vertical="center"/>
    </xf>
    <xf numFmtId="0" fontId="6" fillId="3" borderId="1" xfId="0" applyFont="1" applyFill="1" applyBorder="1" applyAlignment="1">
      <alignment horizontal="left" vertical="center"/>
    </xf>
    <xf numFmtId="0" fontId="2" fillId="2" borderId="1" xfId="0" applyFont="1" applyFill="1" applyBorder="1" applyAlignment="1">
      <alignment horizontal="left" vertical="center"/>
    </xf>
    <xf numFmtId="0" fontId="2" fillId="2" borderId="1" xfId="0" applyFont="1" applyFill="1" applyBorder="1" applyAlignment="1">
      <alignment horizontal="left" vertical="center" wrapText="1"/>
    </xf>
    <xf numFmtId="0" fontId="2" fillId="2" borderId="0" xfId="0" applyFont="1" applyFill="1" applyAlignment="1">
      <alignment horizontal="left" vertical="center"/>
    </xf>
    <xf numFmtId="0" fontId="6" fillId="2" borderId="0" xfId="0" applyFont="1" applyFill="1" applyBorder="1" applyAlignment="1">
      <alignment horizontal="left" vertical="center"/>
    </xf>
    <xf numFmtId="0" fontId="10" fillId="2" borderId="1" xfId="0" applyFont="1" applyFill="1" applyBorder="1" applyAlignment="1">
      <alignment horizontal="left" vertical="center"/>
    </xf>
    <xf numFmtId="0" fontId="9" fillId="2" borderId="1" xfId="0" applyFont="1" applyFill="1" applyBorder="1" applyAlignment="1">
      <alignment vertical="center" wrapText="1"/>
    </xf>
    <xf numFmtId="0" fontId="3" fillId="2" borderId="1" xfId="0" applyFont="1" applyFill="1" applyBorder="1" applyAlignment="1">
      <alignment vertical="center"/>
    </xf>
    <xf numFmtId="0" fontId="2" fillId="2" borderId="1" xfId="0" applyFont="1" applyFill="1" applyBorder="1" applyAlignment="1">
      <alignment vertical="center"/>
    </xf>
    <xf numFmtId="0" fontId="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5"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7728A-4A13-477B-8594-B2C30D841B94}">
  <dimension ref="B2:O27"/>
  <sheetViews>
    <sheetView tabSelected="1" topLeftCell="A25" zoomScale="150" workbookViewId="0">
      <selection activeCell="G49" sqref="G49"/>
    </sheetView>
  </sheetViews>
  <sheetFormatPr baseColWidth="10" defaultColWidth="9.1640625" defaultRowHeight="14"/>
  <cols>
    <col min="1" max="1" width="9.1640625" style="1"/>
    <col min="2" max="2" width="19.5" style="3" customWidth="1"/>
    <col min="3" max="3" width="14.6640625" style="3" customWidth="1"/>
    <col min="4" max="4" width="13.83203125" style="3" customWidth="1"/>
    <col min="5" max="8" width="13.6640625" style="3" customWidth="1"/>
    <col min="9" max="9" width="15.83203125" style="3" customWidth="1"/>
    <col min="10" max="10" width="9.1640625" style="1"/>
    <col min="11" max="11" width="37" style="1" customWidth="1"/>
    <col min="12" max="12" width="8.1640625" style="1" customWidth="1"/>
    <col min="13" max="13" width="42.1640625" style="1" customWidth="1"/>
    <col min="14" max="14" width="32.83203125" style="19" customWidth="1"/>
    <col min="15" max="15" width="42.83203125" style="1" customWidth="1"/>
    <col min="16" max="16384" width="9.1640625" style="1"/>
  </cols>
  <sheetData>
    <row r="2" spans="2:15" ht="30.75" customHeight="1">
      <c r="B2" s="3" t="s">
        <v>19</v>
      </c>
      <c r="K2" s="10" t="s">
        <v>49</v>
      </c>
      <c r="L2" s="10" t="s">
        <v>50</v>
      </c>
      <c r="M2" s="10" t="s">
        <v>52</v>
      </c>
      <c r="N2" s="16" t="s">
        <v>58</v>
      </c>
      <c r="O2" s="10" t="s">
        <v>51</v>
      </c>
    </row>
    <row r="3" spans="2:15" ht="30">
      <c r="B3" s="4" t="s">
        <v>31</v>
      </c>
      <c r="C3" s="4" t="s">
        <v>32</v>
      </c>
      <c r="D3" s="4" t="s">
        <v>0</v>
      </c>
      <c r="E3" s="4" t="s">
        <v>22</v>
      </c>
      <c r="F3" s="4" t="s">
        <v>23</v>
      </c>
      <c r="G3" s="4" t="s">
        <v>24</v>
      </c>
      <c r="H3" s="4" t="s">
        <v>25</v>
      </c>
      <c r="I3" s="4" t="s">
        <v>26</v>
      </c>
      <c r="K3" s="8" t="s">
        <v>53</v>
      </c>
      <c r="L3" s="9">
        <v>9510</v>
      </c>
      <c r="M3" s="12" t="s">
        <v>54</v>
      </c>
      <c r="N3" s="14" t="s">
        <v>55</v>
      </c>
      <c r="O3" s="22" t="s">
        <v>87</v>
      </c>
    </row>
    <row r="4" spans="2:15" ht="45">
      <c r="B4" s="28" t="s">
        <v>28</v>
      </c>
      <c r="C4" s="5" t="s">
        <v>33</v>
      </c>
      <c r="D4" s="5" t="s">
        <v>20</v>
      </c>
      <c r="E4" s="5">
        <v>2632</v>
      </c>
      <c r="F4" s="5">
        <v>16</v>
      </c>
      <c r="G4" s="5">
        <v>196608</v>
      </c>
      <c r="H4" s="5">
        <v>37355.519999999997</v>
      </c>
      <c r="I4" s="13" t="s">
        <v>1</v>
      </c>
      <c r="K4" s="11" t="s">
        <v>59</v>
      </c>
      <c r="L4" s="9">
        <v>11.5</v>
      </c>
      <c r="M4" s="12" t="s">
        <v>70</v>
      </c>
      <c r="N4" s="14" t="s">
        <v>55</v>
      </c>
      <c r="O4" s="2" t="s">
        <v>71</v>
      </c>
    </row>
    <row r="5" spans="2:15" ht="60">
      <c r="B5" s="5" t="s">
        <v>27</v>
      </c>
      <c r="C5" s="5" t="s">
        <v>33</v>
      </c>
      <c r="D5" s="5" t="s">
        <v>20</v>
      </c>
      <c r="E5" s="5">
        <v>490</v>
      </c>
      <c r="F5" s="5">
        <v>8</v>
      </c>
      <c r="G5" s="5">
        <v>16384</v>
      </c>
      <c r="H5" s="5">
        <v>13434.88</v>
      </c>
      <c r="I5" s="13" t="s">
        <v>2</v>
      </c>
      <c r="K5" s="9" t="s">
        <v>60</v>
      </c>
      <c r="L5" s="9">
        <v>276</v>
      </c>
      <c r="M5" s="12" t="s">
        <v>72</v>
      </c>
      <c r="N5" s="14" t="s">
        <v>55</v>
      </c>
      <c r="O5" s="23" t="s">
        <v>18</v>
      </c>
    </row>
    <row r="6" spans="2:15" ht="51">
      <c r="B6" s="28" t="s">
        <v>30</v>
      </c>
      <c r="C6" s="5" t="s">
        <v>33</v>
      </c>
      <c r="D6" s="5" t="s">
        <v>20</v>
      </c>
      <c r="E6" s="5">
        <v>39</v>
      </c>
      <c r="F6" s="5">
        <v>8</v>
      </c>
      <c r="G6" s="5">
        <v>32768</v>
      </c>
      <c r="H6" s="5">
        <v>8519.68</v>
      </c>
      <c r="I6" s="13" t="s">
        <v>3</v>
      </c>
      <c r="K6" s="8" t="s">
        <v>61</v>
      </c>
      <c r="L6" s="9">
        <v>2</v>
      </c>
      <c r="M6" s="12" t="s">
        <v>73</v>
      </c>
      <c r="N6" s="14" t="s">
        <v>55</v>
      </c>
      <c r="O6" s="2"/>
    </row>
    <row r="7" spans="2:15" ht="30">
      <c r="B7" s="5" t="s">
        <v>29</v>
      </c>
      <c r="C7" s="5" t="s">
        <v>33</v>
      </c>
      <c r="D7" s="5" t="s">
        <v>20</v>
      </c>
      <c r="E7" s="5">
        <v>187</v>
      </c>
      <c r="F7" s="5">
        <v>4</v>
      </c>
      <c r="G7" s="5">
        <v>8192</v>
      </c>
      <c r="H7" s="5">
        <v>5980.16</v>
      </c>
      <c r="I7" s="13" t="s">
        <v>4</v>
      </c>
      <c r="K7" s="8" t="s">
        <v>62</v>
      </c>
      <c r="L7" s="9">
        <v>50</v>
      </c>
      <c r="M7" s="12" t="s">
        <v>74</v>
      </c>
      <c r="N7" s="14" t="s">
        <v>56</v>
      </c>
      <c r="O7" s="23"/>
    </row>
    <row r="8" spans="2:15" ht="30">
      <c r="K8" s="25" t="s">
        <v>63</v>
      </c>
      <c r="L8" s="6">
        <f>L4*1024/50</f>
        <v>235.52</v>
      </c>
      <c r="M8" s="12" t="s">
        <v>75</v>
      </c>
      <c r="N8" s="21" t="s">
        <v>57</v>
      </c>
      <c r="O8" s="24"/>
    </row>
    <row r="9" spans="2:15" ht="60">
      <c r="K9" s="11" t="s">
        <v>64</v>
      </c>
      <c r="L9" s="6">
        <f>((L6/2)*3600-L8)</f>
        <v>3364.48</v>
      </c>
      <c r="M9" s="12" t="s">
        <v>86</v>
      </c>
      <c r="N9" s="21" t="s">
        <v>57</v>
      </c>
      <c r="O9" s="7" t="s">
        <v>76</v>
      </c>
    </row>
    <row r="10" spans="2:15" ht="45">
      <c r="K10" s="6" t="s">
        <v>66</v>
      </c>
      <c r="L10" s="6">
        <v>0.1</v>
      </c>
      <c r="M10" s="12" t="s">
        <v>77</v>
      </c>
      <c r="N10" s="14" t="s">
        <v>56</v>
      </c>
      <c r="O10" s="7" t="s">
        <v>78</v>
      </c>
    </row>
    <row r="11" spans="2:15" ht="45">
      <c r="K11" s="11" t="s">
        <v>65</v>
      </c>
      <c r="L11" s="6">
        <f>L9*(1-L10)</f>
        <v>3028.0320000000002</v>
      </c>
      <c r="M11" s="12" t="s">
        <v>85</v>
      </c>
      <c r="N11" s="21" t="s">
        <v>57</v>
      </c>
      <c r="O11" s="24"/>
    </row>
    <row r="12" spans="2:15" ht="60">
      <c r="K12" s="6" t="s">
        <v>67</v>
      </c>
      <c r="L12" s="6">
        <v>0.7</v>
      </c>
      <c r="M12" s="12" t="s">
        <v>79</v>
      </c>
      <c r="N12" s="14" t="s">
        <v>56</v>
      </c>
      <c r="O12" s="7" t="s">
        <v>80</v>
      </c>
    </row>
    <row r="13" spans="2:15" ht="43.5" customHeight="1">
      <c r="K13" s="26" t="s">
        <v>68</v>
      </c>
      <c r="L13" s="6">
        <f>((L4*1024*8)/(L11))/L12</f>
        <v>44.445652206732674</v>
      </c>
      <c r="M13" s="12" t="s">
        <v>81</v>
      </c>
      <c r="N13" s="21" t="s">
        <v>57</v>
      </c>
      <c r="O13" s="7" t="s">
        <v>82</v>
      </c>
    </row>
    <row r="14" spans="2:15" ht="60">
      <c r="B14" s="4" t="s">
        <v>31</v>
      </c>
      <c r="C14" s="4" t="s">
        <v>32</v>
      </c>
      <c r="D14" s="4" t="s">
        <v>0</v>
      </c>
      <c r="E14" s="4" t="s">
        <v>22</v>
      </c>
      <c r="F14" s="4" t="s">
        <v>23</v>
      </c>
      <c r="G14" s="4" t="s">
        <v>36</v>
      </c>
      <c r="H14" s="4" t="s">
        <v>26</v>
      </c>
      <c r="I14" s="6"/>
      <c r="K14" s="27" t="s">
        <v>69</v>
      </c>
      <c r="L14" s="6">
        <f>(L3*1024*8)/(L13)/3600/24</f>
        <v>20.28744869565217</v>
      </c>
      <c r="M14" s="18" t="s">
        <v>83</v>
      </c>
      <c r="N14" s="21" t="s">
        <v>57</v>
      </c>
      <c r="O14" s="7" t="s">
        <v>84</v>
      </c>
    </row>
    <row r="15" spans="2:15" ht="16">
      <c r="B15" s="5" t="s">
        <v>35</v>
      </c>
      <c r="C15" s="5" t="s">
        <v>34</v>
      </c>
      <c r="D15" s="5" t="s">
        <v>21</v>
      </c>
      <c r="E15" s="5">
        <v>1560</v>
      </c>
      <c r="F15" s="5">
        <v>8</v>
      </c>
      <c r="G15" s="5">
        <v>13271.04</v>
      </c>
      <c r="H15" s="5" t="s">
        <v>5</v>
      </c>
      <c r="I15" s="6"/>
      <c r="K15" s="6"/>
      <c r="L15" s="6"/>
      <c r="M15" s="6"/>
      <c r="N15" s="17"/>
      <c r="O15" s="24"/>
    </row>
    <row r="16" spans="2:15" ht="16">
      <c r="B16" s="5" t="s">
        <v>37</v>
      </c>
      <c r="C16" s="5" t="s">
        <v>34</v>
      </c>
      <c r="D16" s="5" t="s">
        <v>21</v>
      </c>
      <c r="E16" s="5">
        <v>243</v>
      </c>
      <c r="F16" s="5">
        <v>1</v>
      </c>
      <c r="G16" s="5">
        <v>4096</v>
      </c>
      <c r="H16" s="5" t="s">
        <v>6</v>
      </c>
      <c r="I16" s="6"/>
      <c r="K16" s="6"/>
      <c r="L16" s="6"/>
      <c r="M16" s="6"/>
      <c r="N16" s="17"/>
      <c r="O16" s="24"/>
    </row>
    <row r="17" spans="2:14" ht="16">
      <c r="B17" s="5" t="s">
        <v>41</v>
      </c>
      <c r="C17" s="5" t="s">
        <v>34</v>
      </c>
      <c r="D17" s="5" t="s">
        <v>21</v>
      </c>
      <c r="E17" s="5">
        <v>221</v>
      </c>
      <c r="F17" s="5">
        <v>1</v>
      </c>
      <c r="G17" s="5">
        <v>2293.7600000000002</v>
      </c>
      <c r="H17" s="5" t="s">
        <v>7</v>
      </c>
      <c r="I17" s="6"/>
    </row>
    <row r="18" spans="2:14" ht="16">
      <c r="B18" s="5" t="s">
        <v>38</v>
      </c>
      <c r="C18" s="5" t="s">
        <v>34</v>
      </c>
      <c r="D18" s="5" t="s">
        <v>21</v>
      </c>
      <c r="E18" s="5">
        <v>1106</v>
      </c>
      <c r="F18" s="5">
        <v>1</v>
      </c>
      <c r="G18" s="5">
        <v>11796.48</v>
      </c>
      <c r="H18" s="5" t="s">
        <v>8</v>
      </c>
      <c r="I18" s="6"/>
    </row>
    <row r="19" spans="2:14" ht="16">
      <c r="B19" s="5" t="s">
        <v>39</v>
      </c>
      <c r="C19" s="5" t="s">
        <v>34</v>
      </c>
      <c r="D19" s="5" t="s">
        <v>21</v>
      </c>
      <c r="E19" s="5">
        <v>99</v>
      </c>
      <c r="F19" s="5">
        <v>8</v>
      </c>
      <c r="G19" s="5">
        <v>8192</v>
      </c>
      <c r="H19" s="5" t="s">
        <v>9</v>
      </c>
      <c r="I19" s="6"/>
    </row>
    <row r="20" spans="2:14" ht="16">
      <c r="B20" s="5" t="s">
        <v>40</v>
      </c>
      <c r="C20" s="5" t="s">
        <v>34</v>
      </c>
      <c r="D20" s="5" t="s">
        <v>21</v>
      </c>
      <c r="E20" s="5">
        <v>96</v>
      </c>
      <c r="F20" s="5">
        <v>2</v>
      </c>
      <c r="G20" s="5">
        <v>5242.88</v>
      </c>
      <c r="H20" s="5" t="s">
        <v>10</v>
      </c>
      <c r="I20" s="6"/>
    </row>
    <row r="21" spans="2:14" ht="16">
      <c r="B21" s="5" t="s">
        <v>42</v>
      </c>
      <c r="C21" s="5" t="s">
        <v>34</v>
      </c>
      <c r="D21" s="5" t="s">
        <v>21</v>
      </c>
      <c r="E21" s="5">
        <v>93</v>
      </c>
      <c r="F21" s="5">
        <v>1</v>
      </c>
      <c r="G21" s="5">
        <v>4915.2</v>
      </c>
      <c r="H21" s="5" t="s">
        <v>11</v>
      </c>
      <c r="I21" s="6"/>
    </row>
    <row r="22" spans="2:14" ht="16">
      <c r="B22" s="5" t="s">
        <v>43</v>
      </c>
      <c r="C22" s="5" t="s">
        <v>34</v>
      </c>
      <c r="D22" s="5" t="s">
        <v>21</v>
      </c>
      <c r="E22" s="5">
        <v>85</v>
      </c>
      <c r="F22" s="5">
        <v>8</v>
      </c>
      <c r="G22" s="5">
        <v>9830.4</v>
      </c>
      <c r="H22" s="5" t="s">
        <v>12</v>
      </c>
      <c r="I22" s="6"/>
    </row>
    <row r="23" spans="2:14" ht="16">
      <c r="B23" s="5" t="s">
        <v>48</v>
      </c>
      <c r="C23" s="5" t="s">
        <v>34</v>
      </c>
      <c r="D23" s="5" t="s">
        <v>21</v>
      </c>
      <c r="E23" s="5">
        <v>93</v>
      </c>
      <c r="F23" s="5">
        <v>1</v>
      </c>
      <c r="G23" s="5">
        <v>6799.36</v>
      </c>
      <c r="H23" s="5" t="s">
        <v>13</v>
      </c>
      <c r="I23" s="6"/>
    </row>
    <row r="24" spans="2:14" ht="16">
      <c r="B24" s="5" t="s">
        <v>44</v>
      </c>
      <c r="C24" s="5" t="s">
        <v>34</v>
      </c>
      <c r="D24" s="5" t="s">
        <v>21</v>
      </c>
      <c r="E24" s="5">
        <v>184</v>
      </c>
      <c r="F24" s="5">
        <v>1</v>
      </c>
      <c r="G24" s="5">
        <v>4587.5200000000004</v>
      </c>
      <c r="H24" s="5" t="s">
        <v>14</v>
      </c>
      <c r="I24" s="6"/>
      <c r="K24" s="15"/>
      <c r="L24" s="15"/>
      <c r="M24" s="15"/>
      <c r="N24" s="20"/>
    </row>
    <row r="25" spans="2:14" ht="16">
      <c r="B25" s="5" t="s">
        <v>45</v>
      </c>
      <c r="C25" s="5" t="s">
        <v>34</v>
      </c>
      <c r="D25" s="5" t="s">
        <v>21</v>
      </c>
      <c r="E25" s="5">
        <v>76</v>
      </c>
      <c r="F25" s="5">
        <v>8</v>
      </c>
      <c r="G25" s="5">
        <v>18350.080000000002</v>
      </c>
      <c r="H25" s="5" t="s">
        <v>15</v>
      </c>
      <c r="I25" s="6"/>
    </row>
    <row r="26" spans="2:14" ht="16">
      <c r="B26" s="5" t="s">
        <v>46</v>
      </c>
      <c r="C26" s="5" t="s">
        <v>34</v>
      </c>
      <c r="D26" s="5" t="s">
        <v>21</v>
      </c>
      <c r="E26" s="5">
        <v>79</v>
      </c>
      <c r="F26" s="5">
        <v>8</v>
      </c>
      <c r="G26" s="5">
        <v>4587.5200000000004</v>
      </c>
      <c r="H26" s="5" t="s">
        <v>16</v>
      </c>
      <c r="I26" s="6"/>
    </row>
    <row r="27" spans="2:14" ht="16">
      <c r="B27" s="5" t="s">
        <v>47</v>
      </c>
      <c r="C27" s="5" t="s">
        <v>34</v>
      </c>
      <c r="D27" s="5" t="s">
        <v>21</v>
      </c>
      <c r="E27" s="5">
        <v>106</v>
      </c>
      <c r="F27" s="5">
        <v>4</v>
      </c>
      <c r="G27" s="5">
        <v>5406.72</v>
      </c>
      <c r="H27" s="5" t="s">
        <v>17</v>
      </c>
      <c r="I27" s="6"/>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vman</dc:creator>
  <cp:lastModifiedBy>Microsoft Office 用户</cp:lastModifiedBy>
  <dcterms:created xsi:type="dcterms:W3CDTF">2021-04-15T05:03:21Z</dcterms:created>
  <dcterms:modified xsi:type="dcterms:W3CDTF">2021-06-15T07:56:33Z</dcterms:modified>
</cp:coreProperties>
</file>