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Z:\New folder\$$$     Do Doing Done     $$$\Preparation\Documentation\MDR Services\Package\Deliverables\"/>
    </mc:Choice>
  </mc:AlternateContent>
  <xr:revisionPtr revIDLastSave="0" documentId="13_ncr:1_{853A0C54-B1B1-4490-840E-31EDB1BD33C2}" xr6:coauthVersionLast="45" xr6:coauthVersionMax="45" xr10:uidLastSave="{00000000-0000-0000-0000-000000000000}"/>
  <bookViews>
    <workbookView xWindow="-120" yWindow="-120" windowWidth="27990" windowHeight="14550" xr2:uid="{77A0598D-04BD-4233-B177-8B6A98BD387B}"/>
  </bookViews>
  <sheets>
    <sheet name="Overview" sheetId="2" r:id="rId1"/>
    <sheet name="Gantt Chart" sheetId="1" r:id="rId2"/>
    <sheet name="Delivery Plan" sheetId="3" r:id="rId3"/>
    <sheet name="Service Scope" sheetId="4" r:id="rId4"/>
  </sheets>
  <definedNames>
    <definedName name="prevWBS" localSheetId="1">'Gantt Chart'!$A1048576</definedName>
    <definedName name="_xlnm.Print_Area" localSheetId="1">'Gantt Chart'!$A$1:$BN$30</definedName>
    <definedName name="_xlnm.Print_Titles" localSheetId="1">'Gantt Chart'!$4:$7</definedName>
    <definedName name="valuevx">42.314159</definedName>
    <definedName name="vertex42_copyright" hidden="1">"© 2006-2018 Vertex42 LLC"</definedName>
    <definedName name="vertex42_id" hidden="1">"gantt-chart_L.xlsx"</definedName>
    <definedName name="vertex42_title" hidden="1">"Gantt Chart Template"</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7" i="2" l="1"/>
  <c r="B2" i="3"/>
  <c r="C2" i="3"/>
  <c r="D2" i="3"/>
  <c r="E2" i="3"/>
  <c r="F2" i="3"/>
  <c r="G2" i="3"/>
  <c r="C3" i="3"/>
  <c r="D3" i="3"/>
  <c r="E3" i="3"/>
  <c r="F3" i="3"/>
  <c r="G3" i="3"/>
  <c r="C4" i="3"/>
  <c r="D4" i="3"/>
  <c r="E4" i="3"/>
  <c r="F4" i="3"/>
  <c r="G4" i="3"/>
  <c r="B5" i="3"/>
  <c r="C5" i="3"/>
  <c r="D5" i="3"/>
  <c r="E5" i="3"/>
  <c r="F5" i="3"/>
  <c r="G5" i="3"/>
  <c r="C6" i="3"/>
  <c r="D6" i="3"/>
  <c r="E6" i="3"/>
  <c r="F6" i="3"/>
  <c r="G6" i="3"/>
  <c r="C7" i="3"/>
  <c r="D7" i="3"/>
  <c r="E7" i="3"/>
  <c r="F7" i="3"/>
  <c r="G7" i="3"/>
  <c r="C8" i="3"/>
  <c r="D8" i="3"/>
  <c r="E8" i="3"/>
  <c r="F8" i="3"/>
  <c r="G8" i="3"/>
  <c r="B9" i="3"/>
  <c r="C9" i="3"/>
  <c r="D9" i="3"/>
  <c r="E9" i="3"/>
  <c r="F9" i="3"/>
  <c r="G9" i="3"/>
  <c r="C10" i="3"/>
  <c r="D10" i="3"/>
  <c r="E10" i="3"/>
  <c r="F10" i="3"/>
  <c r="G10" i="3"/>
  <c r="C11" i="3"/>
  <c r="D11" i="3"/>
  <c r="E11" i="3"/>
  <c r="F11" i="3"/>
  <c r="G11" i="3"/>
  <c r="C12" i="3"/>
  <c r="D12" i="3"/>
  <c r="E12" i="3"/>
  <c r="F12" i="3"/>
  <c r="G12" i="3"/>
  <c r="B13" i="3"/>
  <c r="C13" i="3"/>
  <c r="D13" i="3"/>
  <c r="E13" i="3"/>
  <c r="F13" i="3"/>
  <c r="G13" i="3"/>
  <c r="C14" i="3"/>
  <c r="D14" i="3"/>
  <c r="E14" i="3"/>
  <c r="F14" i="3"/>
  <c r="G14" i="3"/>
  <c r="C15" i="3"/>
  <c r="D15" i="3"/>
  <c r="E15" i="3"/>
  <c r="F15" i="3"/>
  <c r="G15" i="3"/>
  <c r="C16" i="3"/>
  <c r="D16" i="3"/>
  <c r="E16" i="3"/>
  <c r="F16" i="3"/>
  <c r="G16" i="3"/>
  <c r="C17" i="3"/>
  <c r="D17" i="3"/>
  <c r="E17" i="3"/>
  <c r="F17" i="3"/>
  <c r="G17" i="3"/>
  <c r="B18" i="3"/>
  <c r="C18" i="3"/>
  <c r="D18" i="3"/>
  <c r="E18" i="3"/>
  <c r="F18" i="3"/>
  <c r="G18" i="3"/>
  <c r="K6" i="1"/>
  <c r="K4" i="1" s="1"/>
  <c r="L6" i="1"/>
  <c r="M6" i="1"/>
  <c r="N6" i="1"/>
  <c r="O6" i="1"/>
  <c r="P6" i="1"/>
  <c r="Q6" i="1"/>
  <c r="R6" i="1"/>
  <c r="R4" i="1" s="1"/>
  <c r="S6" i="1"/>
  <c r="T6" i="1"/>
  <c r="U6" i="1"/>
  <c r="V6" i="1"/>
  <c r="W6" i="1"/>
  <c r="X6" i="1"/>
  <c r="Y6" i="1"/>
  <c r="Y4" i="1" s="1"/>
  <c r="Z6" i="1"/>
  <c r="AA6" i="1"/>
  <c r="AB6" i="1"/>
  <c r="AC6" i="1"/>
  <c r="AD6" i="1"/>
  <c r="AE6" i="1"/>
  <c r="AF6" i="1"/>
  <c r="AF4" i="1" s="1"/>
  <c r="AG6" i="1"/>
  <c r="AH6" i="1"/>
  <c r="AI6" i="1"/>
  <c r="AJ6" i="1"/>
  <c r="AK6" i="1"/>
  <c r="AL6" i="1"/>
  <c r="AM6" i="1"/>
  <c r="AM4" i="1" s="1"/>
  <c r="AN6" i="1"/>
  <c r="AO6" i="1"/>
  <c r="AP6" i="1"/>
  <c r="AQ6" i="1"/>
  <c r="AR6" i="1"/>
  <c r="AS6" i="1"/>
  <c r="AT6" i="1"/>
  <c r="AT4" i="1" s="1"/>
  <c r="AU6" i="1"/>
  <c r="AV6" i="1"/>
  <c r="AW6" i="1"/>
  <c r="AX6" i="1"/>
  <c r="AY6" i="1"/>
  <c r="AZ6" i="1"/>
  <c r="BA6" i="1"/>
  <c r="BA4" i="1" s="1"/>
  <c r="BB6" i="1"/>
  <c r="BC6" i="1"/>
  <c r="BD6" i="1"/>
  <c r="BE6" i="1"/>
  <c r="BF6" i="1"/>
  <c r="BG6" i="1"/>
  <c r="BH6" i="1"/>
  <c r="BH4" i="1" s="1"/>
  <c r="BI6" i="1"/>
  <c r="BJ6" i="1"/>
  <c r="BK6" i="1"/>
  <c r="BL6" i="1"/>
  <c r="BM6" i="1"/>
  <c r="BN6" i="1"/>
  <c r="K7" i="1"/>
  <c r="L7" i="1"/>
  <c r="M7" i="1"/>
  <c r="N7" i="1"/>
  <c r="O7" i="1"/>
  <c r="P7" i="1"/>
  <c r="Q7" i="1"/>
  <c r="R7" i="1"/>
  <c r="S7" i="1"/>
  <c r="T7" i="1"/>
  <c r="U7" i="1"/>
  <c r="V7" i="1"/>
  <c r="W7" i="1"/>
  <c r="X7" i="1"/>
  <c r="Y7" i="1"/>
  <c r="Z7" i="1"/>
  <c r="AA7" i="1"/>
  <c r="AB7" i="1"/>
  <c r="AC7" i="1"/>
  <c r="AD7" i="1"/>
  <c r="AE7" i="1"/>
  <c r="AF7" i="1"/>
  <c r="AG7" i="1"/>
  <c r="AH7" i="1"/>
  <c r="AI7" i="1"/>
  <c r="AJ7" i="1"/>
  <c r="AK7" i="1"/>
  <c r="AL7" i="1"/>
  <c r="AM7" i="1"/>
  <c r="AN7" i="1"/>
  <c r="AO7" i="1"/>
  <c r="AP7" i="1"/>
  <c r="AQ7" i="1"/>
  <c r="AR7" i="1"/>
  <c r="AS7" i="1"/>
  <c r="AT7" i="1"/>
  <c r="AU7" i="1"/>
  <c r="AV7" i="1"/>
  <c r="AW7" i="1"/>
  <c r="AX7" i="1"/>
  <c r="AY7" i="1"/>
  <c r="AZ7" i="1"/>
  <c r="BA7" i="1"/>
  <c r="BB7" i="1"/>
  <c r="BC7" i="1"/>
  <c r="BD7" i="1"/>
  <c r="BE7" i="1"/>
  <c r="BF7" i="1"/>
  <c r="BG7" i="1"/>
  <c r="BH7" i="1"/>
  <c r="BI7" i="1"/>
  <c r="BJ7" i="1"/>
  <c r="BK7" i="1"/>
  <c r="BL7" i="1"/>
  <c r="BM7" i="1"/>
  <c r="BN7" i="1"/>
  <c r="A8" i="1"/>
  <c r="F8" i="1"/>
  <c r="I8" i="1"/>
  <c r="A9" i="1"/>
  <c r="F9" i="1"/>
  <c r="I9" i="1"/>
  <c r="A10" i="1"/>
  <c r="F10" i="1"/>
  <c r="I10" i="1"/>
  <c r="A11" i="1"/>
  <c r="F11" i="1"/>
  <c r="I11" i="1"/>
  <c r="A12" i="1"/>
  <c r="F12" i="1"/>
  <c r="I12" i="1"/>
  <c r="A13" i="1"/>
  <c r="F13" i="1"/>
  <c r="I13" i="1"/>
  <c r="A14" i="1"/>
  <c r="F14" i="1"/>
  <c r="I14" i="1"/>
  <c r="A15" i="1"/>
  <c r="F15" i="1"/>
  <c r="I15" i="1"/>
  <c r="A16" i="1"/>
  <c r="F16" i="1"/>
  <c r="I16" i="1"/>
  <c r="A17" i="1"/>
  <c r="F17" i="1"/>
  <c r="I17" i="1"/>
  <c r="A18" i="1"/>
  <c r="F18" i="1"/>
  <c r="I18" i="1"/>
  <c r="F19" i="1"/>
  <c r="I19" i="1"/>
  <c r="A20" i="1"/>
  <c r="F20" i="1"/>
  <c r="I20" i="1"/>
  <c r="A21" i="1"/>
  <c r="F21" i="1"/>
  <c r="I21" i="1"/>
  <c r="A22" i="1"/>
  <c r="F22" i="1"/>
  <c r="I22" i="1"/>
  <c r="A23" i="1"/>
  <c r="F23" i="1"/>
  <c r="I23" i="1"/>
  <c r="A24" i="1"/>
  <c r="F24" i="1"/>
  <c r="I24" i="1"/>
  <c r="A25" i="1"/>
  <c r="F25" i="1"/>
  <c r="I25" i="1"/>
  <c r="A26" i="1"/>
  <c r="F26" i="1"/>
  <c r="I26" i="1"/>
  <c r="A27" i="1"/>
  <c r="F27" i="1"/>
  <c r="I27" i="1"/>
  <c r="A28" i="1"/>
  <c r="F28" i="1"/>
  <c r="I28" i="1"/>
  <c r="A29" i="1"/>
  <c r="F29" i="1"/>
  <c r="I29" i="1"/>
  <c r="I30" i="1"/>
  <c r="BH5" i="1" l="1"/>
  <c r="BA5" i="1"/>
  <c r="AT5" i="1"/>
  <c r="AM5" i="1"/>
  <c r="AF5" i="1"/>
  <c r="Y5" i="1"/>
  <c r="R5" i="1"/>
  <c r="K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Vertex42</author>
    <author>Vertex42.com Templates</author>
  </authors>
  <commentList>
    <comment ref="A7" authorId="0" shapeId="0" xr:uid="{44C39826-2555-4BAC-B732-1DE2816D0356}">
      <text>
        <r>
          <rPr>
            <b/>
            <sz val="9"/>
            <color indexed="81"/>
            <rFont val="Tahoma"/>
            <family val="2"/>
          </rPr>
          <t>Work Breakdown Structure</t>
        </r>
        <r>
          <rPr>
            <sz val="9"/>
            <color indexed="81"/>
            <rFont val="Tahoma"/>
            <family val="2"/>
          </rPr>
          <t xml:space="preserve">
Level 1: 1, 2, 3, ...
Level 2: 1.1, 1.2, 1.3, ...
Level 3: 1.1.1, 1.1.2, 1.1.3, …
 - The WBS uses a formula to control the numbering, but the formulas are different for different levels. Copy and Paste the cells in the WBS column from the examples at the bottom of the worksheet.</t>
        </r>
      </text>
    </comment>
    <comment ref="B7" authorId="0" shapeId="0" xr:uid="{3600AE4D-A7DE-47EB-9CD9-7BADAA0D07E8}">
      <text>
        <r>
          <rPr>
            <b/>
            <sz val="9"/>
            <color indexed="81"/>
            <rFont val="Tahoma"/>
            <family val="2"/>
          </rPr>
          <t>Task Description</t>
        </r>
        <r>
          <rPr>
            <sz val="9"/>
            <color indexed="81"/>
            <rFont val="Tahoma"/>
            <family val="2"/>
          </rPr>
          <t xml:space="preserve">
Enter the name of each task and sub-task. Use indents for sub-tasks.</t>
        </r>
      </text>
    </comment>
    <comment ref="C7" authorId="0" shapeId="0" xr:uid="{9B921636-834C-4D87-9DAA-59DE5633D635}">
      <text>
        <r>
          <rPr>
            <b/>
            <sz val="9"/>
            <color indexed="81"/>
            <rFont val="Tahoma"/>
            <family val="2"/>
          </rPr>
          <t>Task Lead</t>
        </r>
        <r>
          <rPr>
            <sz val="9"/>
            <color indexed="81"/>
            <rFont val="Tahoma"/>
            <family val="2"/>
          </rPr>
          <t xml:space="preserve">
Enter the name of the Task Lead in this column.</t>
        </r>
      </text>
    </comment>
    <comment ref="D7" authorId="0" shapeId="0" xr:uid="{A7A78808-91A7-4C42-8829-7AF38F6BE3A0}">
      <text>
        <r>
          <rPr>
            <b/>
            <sz val="9"/>
            <color indexed="81"/>
            <rFont val="Tahoma"/>
            <family val="2"/>
          </rPr>
          <t xml:space="preserve">Predecessor Tasks:
</t>
        </r>
        <r>
          <rPr>
            <sz val="9"/>
            <color indexed="81"/>
            <rFont val="Tahoma"/>
            <family val="2"/>
          </rPr>
          <t>You can use this column to enter the WBS of a predecessor for reference. The PRO version uses formulas to automatically calculate the Start Date based on the Predecessor.</t>
        </r>
      </text>
    </comment>
    <comment ref="E7" authorId="0" shapeId="0" xr:uid="{E7351325-2EE3-4CFE-8688-357CA77C3C07}">
      <text>
        <r>
          <rPr>
            <b/>
            <sz val="9"/>
            <color indexed="81"/>
            <rFont val="Tahoma"/>
            <family val="2"/>
          </rPr>
          <t>Task Start Date</t>
        </r>
        <r>
          <rPr>
            <sz val="9"/>
            <color indexed="81"/>
            <rFont val="Tahoma"/>
            <family val="2"/>
          </rPr>
          <t xml:space="preserve">
You can manually enter the Start Date for each task or use a formula to create a dependency on a Predecessor. For example, you could enter </t>
        </r>
        <r>
          <rPr>
            <b/>
            <sz val="9"/>
            <color indexed="81"/>
            <rFont val="Tahoma"/>
            <family val="2"/>
          </rPr>
          <t>=</t>
        </r>
        <r>
          <rPr>
            <b/>
            <i/>
            <sz val="9"/>
            <color indexed="81"/>
            <rFont val="Tahoma"/>
            <family val="2"/>
          </rPr>
          <t>enddate</t>
        </r>
        <r>
          <rPr>
            <b/>
            <sz val="9"/>
            <color indexed="81"/>
            <rFont val="Tahoma"/>
            <family val="2"/>
          </rPr>
          <t>+1</t>
        </r>
        <r>
          <rPr>
            <sz val="9"/>
            <color indexed="81"/>
            <rFont val="Tahoma"/>
            <family val="2"/>
          </rPr>
          <t xml:space="preserve"> to set the Start date to the next calendar day, or </t>
        </r>
        <r>
          <rPr>
            <b/>
            <sz val="9"/>
            <color indexed="81"/>
            <rFont val="Tahoma"/>
            <family val="2"/>
          </rPr>
          <t>=WORKDAY(</t>
        </r>
        <r>
          <rPr>
            <b/>
            <i/>
            <sz val="9"/>
            <color indexed="81"/>
            <rFont val="Tahoma"/>
            <family val="2"/>
          </rPr>
          <t>enddate</t>
        </r>
        <r>
          <rPr>
            <b/>
            <sz val="9"/>
            <color indexed="81"/>
            <rFont val="Tahoma"/>
            <family val="2"/>
          </rPr>
          <t>,1)</t>
        </r>
        <r>
          <rPr>
            <sz val="9"/>
            <color indexed="81"/>
            <rFont val="Tahoma"/>
            <family val="2"/>
          </rPr>
          <t xml:space="preserve"> to set the Start date to the next work day (excluding weekends), where </t>
        </r>
        <r>
          <rPr>
            <i/>
            <sz val="9"/>
            <color indexed="81"/>
            <rFont val="Tahoma"/>
            <family val="2"/>
          </rPr>
          <t>enddate</t>
        </r>
        <r>
          <rPr>
            <sz val="9"/>
            <color indexed="81"/>
            <rFont val="Tahoma"/>
            <family val="2"/>
          </rPr>
          <t xml:space="preserve"> is the cell reference for the End date of the Predecessor task.</t>
        </r>
      </text>
    </comment>
    <comment ref="F7" authorId="1" shapeId="0" xr:uid="{D720DAA8-7006-4CCC-97B7-DE0492C76DBD}">
      <text>
        <r>
          <rPr>
            <b/>
            <sz val="9"/>
            <color indexed="81"/>
            <rFont val="Tahoma"/>
            <family val="2"/>
          </rPr>
          <t>End Date:</t>
        </r>
        <r>
          <rPr>
            <sz val="9"/>
            <color indexed="81"/>
            <rFont val="Tahoma"/>
            <family val="2"/>
          </rPr>
          <t xml:space="preserve">
The End Date is calculated based on the Start Date and the Calendar Days columns.</t>
        </r>
      </text>
    </comment>
    <comment ref="G7" authorId="0" shapeId="0" xr:uid="{B9259B7E-5978-4C24-B612-0DBEA0DC0210}">
      <text>
        <r>
          <rPr>
            <b/>
            <sz val="9"/>
            <color indexed="81"/>
            <rFont val="Tahoma"/>
            <family val="2"/>
          </rPr>
          <t>Duration (Calendar Days)</t>
        </r>
        <r>
          <rPr>
            <sz val="9"/>
            <color indexed="81"/>
            <rFont val="Tahoma"/>
            <family val="2"/>
          </rPr>
          <t xml:space="preserve">
The duration is the number of calendar days for the given task. The duration is calculated as the </t>
        </r>
        <r>
          <rPr>
            <b/>
            <sz val="9"/>
            <color indexed="81"/>
            <rFont val="Tahoma"/>
            <family val="2"/>
          </rPr>
          <t>End</t>
        </r>
        <r>
          <rPr>
            <sz val="9"/>
            <color indexed="81"/>
            <rFont val="Tahoma"/>
            <family val="2"/>
          </rPr>
          <t xml:space="preserve"> Date minus the </t>
        </r>
        <r>
          <rPr>
            <b/>
            <sz val="9"/>
            <color indexed="81"/>
            <rFont val="Tahoma"/>
            <family val="2"/>
          </rPr>
          <t>Start</t>
        </r>
        <r>
          <rPr>
            <sz val="9"/>
            <color indexed="81"/>
            <rFont val="Tahoma"/>
            <family val="2"/>
          </rPr>
          <t xml:space="preserve"> Date plus 1 day, so that a task starting and ending on the same day has a duration of 1 day.
</t>
        </r>
        <r>
          <rPr>
            <b/>
            <sz val="9"/>
            <color indexed="81"/>
            <rFont val="Tahoma"/>
            <family val="2"/>
          </rPr>
          <t>Note:</t>
        </r>
        <r>
          <rPr>
            <sz val="9"/>
            <color indexed="81"/>
            <rFont val="Tahoma"/>
            <family val="2"/>
          </rPr>
          <t xml:space="preserve"> The conditional formatting used to create the gantt chart references this column.</t>
        </r>
      </text>
    </comment>
    <comment ref="H7" authorId="0" shapeId="0" xr:uid="{9FC274C5-1F07-40F5-9C58-8B54853B2F5A}">
      <text>
        <r>
          <rPr>
            <b/>
            <sz val="9"/>
            <color indexed="81"/>
            <rFont val="Tahoma"/>
            <family val="2"/>
          </rPr>
          <t>Percent Complete</t>
        </r>
        <r>
          <rPr>
            <sz val="9"/>
            <color indexed="81"/>
            <rFont val="Tahoma"/>
            <family val="2"/>
          </rPr>
          <t xml:space="preserve">
Update the status of this task by entering the percent complete (between 0% and 100%).</t>
        </r>
      </text>
    </comment>
    <comment ref="I7" authorId="0" shapeId="0" xr:uid="{A32B169C-FD82-46F9-BEFA-F48B8E6D0FCD}">
      <text>
        <r>
          <rPr>
            <b/>
            <sz val="9"/>
            <color indexed="81"/>
            <rFont val="Tahoma"/>
            <family val="2"/>
          </rPr>
          <t>Work Days</t>
        </r>
        <r>
          <rPr>
            <sz val="9"/>
            <color indexed="81"/>
            <rFont val="Tahoma"/>
            <family val="2"/>
          </rPr>
          <t xml:space="preserve">
Counts the number of work days, excluding the weekends (Saturday and Sunday). In the PRO version, you can customize the work week and list specific non-working days like holidays. In the PRO version, the default input is the Work Days instead of the Calendar Days.</t>
        </r>
      </text>
    </comment>
  </commentList>
</comments>
</file>

<file path=xl/sharedStrings.xml><?xml version="1.0" encoding="utf-8"?>
<sst xmlns="http://schemas.openxmlformats.org/spreadsheetml/2006/main" count="105" uniqueCount="70">
  <si>
    <t>Service components unmounting</t>
  </si>
  <si>
    <t>Project Closure</t>
  </si>
  <si>
    <t>Executives presentation slides preparation</t>
  </si>
  <si>
    <t>Long term improvement plan recommendation</t>
  </si>
  <si>
    <t>Gap analysis</t>
  </si>
  <si>
    <t>Business Impact Analysis (BIA)</t>
  </si>
  <si>
    <t>Report preparation</t>
  </si>
  <si>
    <t>Executives Presentation</t>
  </si>
  <si>
    <t>Technical discussion</t>
  </si>
  <si>
    <t>Onsite security event diagnosis</t>
  </si>
  <si>
    <t>Onsite deep threat analysis</t>
  </si>
  <si>
    <t>Network threat monitoring and analysis</t>
  </si>
  <si>
    <t>Threat Monitoring and Analysis Service</t>
  </si>
  <si>
    <t>Fine tuning service to ensure no false positives</t>
  </si>
  <si>
    <t>Verify licenses, serial number, policies and rule base are in order</t>
  </si>
  <si>
    <t>Configure the settings of components ensure connectivity in order</t>
  </si>
  <si>
    <t>Mount service components</t>
  </si>
  <si>
    <t>Service Components Mounting</t>
  </si>
  <si>
    <t>Confirm end user's network architecture</t>
  </si>
  <si>
    <t>Gather end user requirements</t>
  </si>
  <si>
    <t>Define service scope, service content and delivery plan</t>
  </si>
  <si>
    <t>Kick Off Meeting</t>
  </si>
  <si>
    <t>WORK DAYS</t>
  </si>
  <si>
    <t>% DONE</t>
  </si>
  <si>
    <t>DAYS</t>
  </si>
  <si>
    <t>END</t>
  </si>
  <si>
    <t>START</t>
  </si>
  <si>
    <t>PREDECESSOR</t>
  </si>
  <si>
    <t>LEAD</t>
  </si>
  <si>
    <t>TASK</t>
  </si>
  <si>
    <t>WBS</t>
  </si>
  <si>
    <t>Jeffrey Lee</t>
  </si>
  <si>
    <t xml:space="preserve">Project Lead </t>
  </si>
  <si>
    <t xml:space="preserve">Display Week </t>
  </si>
  <si>
    <t xml:space="preserve">Project Start Date </t>
  </si>
  <si>
    <t>ABC Company</t>
  </si>
  <si>
    <t>TIARA Service Project Schedule</t>
  </si>
  <si>
    <t>3 - 4</t>
  </si>
  <si>
    <t>1 - 3</t>
  </si>
  <si>
    <t>End Date</t>
  </si>
  <si>
    <t>Start Date</t>
  </si>
  <si>
    <t>Predecessor</t>
  </si>
  <si>
    <t>Lead</t>
  </si>
  <si>
    <t>Service Content</t>
  </si>
  <si>
    <t>Activity</t>
  </si>
  <si>
    <t>Week</t>
  </si>
  <si>
    <t>Company Name</t>
  </si>
  <si>
    <t>Document Name</t>
  </si>
  <si>
    <t>Document ID</t>
  </si>
  <si>
    <t>Version</t>
  </si>
  <si>
    <t>Created By</t>
  </si>
  <si>
    <t>Reviewed By</t>
  </si>
  <si>
    <t>Threat Identification, Analysis and Risk Assessment (TIARA) Delivery Plan</t>
  </si>
  <si>
    <t>TRA-01-01-01</t>
  </si>
  <si>
    <t>Date</t>
  </si>
  <si>
    <t>Service Scope</t>
  </si>
  <si>
    <t>Service Contents</t>
  </si>
  <si>
    <t>Malware Events</t>
  </si>
  <si>
    <t>Attack Events</t>
  </si>
  <si>
    <t>Vulnerability Events</t>
  </si>
  <si>
    <t>Abnormal Behavior Events</t>
  </si>
  <si>
    <t>Protocol Audit</t>
  </si>
  <si>
    <t>XXX</t>
  </si>
  <si>
    <t>XXXX</t>
  </si>
  <si>
    <r>
      <t xml:space="preserve">To identify the hidden malware within the internal network that might not be visible to security products and have lateral movement to other hosts
</t>
    </r>
    <r>
      <rPr>
        <i/>
        <sz val="12"/>
        <color theme="1"/>
        <rFont val="Calibri Light"/>
        <family val="2"/>
        <scheme val="major"/>
      </rPr>
      <t>Examples: Ransomware, mining virus, CnC communication, trojan</t>
    </r>
  </si>
  <si>
    <r>
      <t xml:space="preserve">Analyze the network traffics that contain attack patterns that 
</t>
    </r>
    <r>
      <rPr>
        <i/>
        <sz val="12"/>
        <color theme="1"/>
        <rFont val="Calibri Light"/>
        <family val="2"/>
        <scheme val="major"/>
      </rPr>
      <t>Examples: webshell attack, brute force attack, SQL injections</t>
    </r>
  </si>
  <si>
    <r>
      <t xml:space="preserve">Identify the vulnerabilities of applications and hosts that could affect the security status 
</t>
    </r>
    <r>
      <rPr>
        <i/>
        <sz val="12"/>
        <color theme="1"/>
        <rFont val="Calibri Light"/>
        <family val="2"/>
        <scheme val="major"/>
      </rPr>
      <t>Examples: outdated / unsupported software version, unhardened service configurations</t>
    </r>
  </si>
  <si>
    <r>
      <t xml:space="preserve">Identify the presense of insecure practices and network abnormalies before they turn into real security incidents.
</t>
    </r>
    <r>
      <rPr>
        <i/>
        <sz val="12"/>
        <color theme="1"/>
        <rFont val="Calibri Light"/>
        <family val="2"/>
        <scheme val="major"/>
      </rPr>
      <t>Examples: port scanning events, abnormal traffic behaviors</t>
    </r>
  </si>
  <si>
    <r>
      <t xml:space="preserve">Identify the presence of insecure or high risk ports in the networks and perform the auditing on the protocols against industry best practices.
</t>
    </r>
    <r>
      <rPr>
        <i/>
        <sz val="12"/>
        <color theme="1"/>
        <rFont val="Calibri Light"/>
        <family val="2"/>
        <scheme val="major"/>
      </rPr>
      <t>Examples: SMB version 1, plain text ports such as HTTP or FTP</t>
    </r>
  </si>
  <si>
    <t>Threat Identification, Analysis and Risk Assessment (TIARA) 
Project Delivery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</si>
</sst>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ddd\ m/dd/yy"/>
    <numFmt numFmtId="165" formatCode="d"/>
    <numFmt numFmtId="166" formatCode="d\ mmm\ yyyy"/>
    <numFmt numFmtId="167" formatCode="m/d/yyyy\ \(dddd\)"/>
    <numFmt numFmtId="168" formatCode="dd/mm/yyyy\ \(dddd\)"/>
    <numFmt numFmtId="169" formatCode="[$-F800]dddd\,\ mmmm\ dd\,\ yyyy"/>
    <numFmt numFmtId="170" formatCode="0.0"/>
    <numFmt numFmtId="171" formatCode="[$-14409]d\ mmmm\,\ yyyy;@"/>
  </numFmts>
  <fonts count="38" x14ac:knownFonts="1">
    <font>
      <sz val="11"/>
      <color theme="1"/>
      <name val="Calibri"/>
      <family val="2"/>
      <scheme val="minor"/>
    </font>
    <font>
      <sz val="10"/>
      <name val="Arial"/>
      <family val="2"/>
    </font>
    <font>
      <sz val="9"/>
      <name val="Calibri"/>
      <family val="2"/>
      <scheme val="minor"/>
    </font>
    <font>
      <sz val="14"/>
      <name val="Calibri"/>
      <family val="2"/>
      <scheme val="minor"/>
    </font>
    <font>
      <i/>
      <sz val="9"/>
      <name val="Calibri"/>
      <family val="2"/>
      <scheme val="minor"/>
    </font>
    <font>
      <sz val="14"/>
      <color rgb="FF000000"/>
      <name val="Calibri"/>
      <family val="2"/>
      <scheme val="minor"/>
    </font>
    <font>
      <sz val="9"/>
      <color rgb="FF000000"/>
      <name val="Calibri"/>
      <family val="2"/>
      <scheme val="minor"/>
    </font>
    <font>
      <b/>
      <sz val="11"/>
      <name val="Calibri"/>
      <family val="2"/>
      <scheme val="minor"/>
    </font>
    <font>
      <b/>
      <sz val="9"/>
      <name val="Calibri Light"/>
      <family val="2"/>
      <scheme val="major"/>
    </font>
    <font>
      <b/>
      <sz val="8"/>
      <name val="Calibri Light"/>
      <family val="2"/>
      <scheme val="major"/>
    </font>
    <font>
      <sz val="8"/>
      <name val="Arial"/>
      <family val="2"/>
    </font>
    <font>
      <sz val="10"/>
      <name val="Calibri Light"/>
      <family val="1"/>
      <scheme val="major"/>
    </font>
    <font>
      <sz val="10"/>
      <name val="Calibri"/>
      <family val="2"/>
      <scheme val="minor"/>
    </font>
    <font>
      <sz val="10"/>
      <name val="Calibri Light"/>
      <family val="2"/>
      <scheme val="major"/>
    </font>
    <font>
      <sz val="11"/>
      <name val="Calibri"/>
      <family val="2"/>
      <scheme val="minor"/>
    </font>
    <font>
      <u/>
      <sz val="10"/>
      <color indexed="12"/>
      <name val="Arial"/>
      <family val="2"/>
    </font>
    <font>
      <sz val="11"/>
      <name val="Calibri Light"/>
      <family val="1"/>
      <scheme val="major"/>
    </font>
    <font>
      <sz val="7"/>
      <color indexed="55"/>
      <name val="Arial"/>
      <family val="2"/>
    </font>
    <font>
      <u/>
      <sz val="8"/>
      <color indexed="12"/>
      <name val="Arial"/>
      <family val="2"/>
    </font>
    <font>
      <sz val="9"/>
      <name val="Arial"/>
      <family val="2"/>
    </font>
    <font>
      <i/>
      <sz val="8"/>
      <color theme="1" tint="0.34998626667073579"/>
      <name val="Arial"/>
      <family val="2"/>
    </font>
    <font>
      <sz val="14"/>
      <color indexed="56"/>
      <name val="Arial"/>
      <family val="2"/>
    </font>
    <font>
      <sz val="16"/>
      <color theme="4" tint="-0.249977111117893"/>
      <name val="Calibri Light"/>
      <family val="1"/>
      <scheme val="major"/>
    </font>
    <font>
      <b/>
      <sz val="9"/>
      <color indexed="81"/>
      <name val="Tahoma"/>
      <family val="2"/>
    </font>
    <font>
      <sz val="9"/>
      <color indexed="81"/>
      <name val="Tahoma"/>
      <family val="2"/>
    </font>
    <font>
      <b/>
      <i/>
      <sz val="9"/>
      <color indexed="81"/>
      <name val="Tahoma"/>
      <family val="2"/>
    </font>
    <font>
      <i/>
      <sz val="9"/>
      <color indexed="81"/>
      <name val="Tahoma"/>
      <family val="2"/>
    </font>
    <font>
      <sz val="10"/>
      <name val="Arial"/>
      <family val="2"/>
    </font>
    <font>
      <sz val="12"/>
      <name val="Calibri Light"/>
      <family val="2"/>
      <scheme val="major"/>
    </font>
    <font>
      <b/>
      <sz val="12"/>
      <color theme="1"/>
      <name val="Calibri Light"/>
      <family val="2"/>
      <scheme val="major"/>
    </font>
    <font>
      <b/>
      <sz val="12"/>
      <name val="Calibri Light"/>
      <family val="2"/>
      <scheme val="major"/>
    </font>
    <font>
      <sz val="11"/>
      <color theme="1"/>
      <name val="Times New Roman"/>
      <family val="1"/>
    </font>
    <font>
      <sz val="12"/>
      <color theme="1"/>
      <name val="Century Gothic"/>
      <family val="1"/>
    </font>
    <font>
      <sz val="12"/>
      <color theme="1"/>
      <name val="Calibri Light"/>
      <family val="2"/>
      <scheme val="major"/>
    </font>
    <font>
      <b/>
      <sz val="16"/>
      <color theme="1"/>
      <name val="Calibri Light"/>
      <family val="2"/>
      <scheme val="major"/>
    </font>
    <font>
      <sz val="16"/>
      <color theme="1"/>
      <name val="Calibri Light"/>
      <family val="2"/>
      <scheme val="major"/>
    </font>
    <font>
      <i/>
      <sz val="12"/>
      <color theme="1"/>
      <name val="Calibri Light"/>
      <family val="2"/>
      <scheme val="major"/>
    </font>
    <font>
      <b/>
      <sz val="18"/>
      <color theme="1"/>
      <name val="Calibri Light"/>
      <family val="2"/>
      <scheme val="major"/>
    </font>
  </fonts>
  <fills count="8">
    <fill>
      <patternFill patternType="none"/>
    </fill>
    <fill>
      <patternFill patternType="gray125"/>
    </fill>
    <fill>
      <patternFill patternType="solid">
        <fgColor theme="3" tint="0.79998168889431442"/>
        <bgColor indexed="64"/>
      </patternFill>
    </fill>
    <fill>
      <patternFill patternType="solid">
        <fgColor theme="3" tint="0.79998168889431442"/>
        <bgColor rgb="FFD6F4D9"/>
      </patternFill>
    </fill>
    <fill>
      <patternFill patternType="solid">
        <fgColor theme="0" tint="-0.14999847407452621"/>
        <bgColor indexed="64"/>
      </patternFill>
    </fill>
    <fill>
      <patternFill patternType="solid">
        <fgColor indexed="9"/>
        <bgColor indexed="64"/>
      </patternFill>
    </fill>
    <fill>
      <patternFill patternType="solid">
        <fgColor theme="4" tint="0.79998168889431442"/>
        <bgColor indexed="64"/>
      </patternFill>
    </fill>
    <fill>
      <patternFill patternType="solid">
        <fgColor theme="8" tint="0.59999389629810485"/>
        <bgColor indexed="64"/>
      </patternFill>
    </fill>
  </fills>
  <borders count="25">
    <border>
      <left/>
      <right/>
      <top/>
      <bottom/>
      <diagonal/>
    </border>
    <border>
      <left/>
      <right/>
      <top style="thin">
        <color indexed="22"/>
      </top>
      <bottom style="thin">
        <color indexed="22"/>
      </bottom>
      <diagonal/>
    </border>
    <border>
      <left/>
      <right/>
      <top style="thin">
        <color rgb="FFEFEFEF"/>
      </top>
      <bottom style="thin">
        <color rgb="FFEFEFEF"/>
      </bottom>
      <diagonal/>
    </border>
    <border>
      <left/>
      <right/>
      <top/>
      <bottom style="thin">
        <color indexed="22"/>
      </bottom>
      <diagonal/>
    </border>
    <border>
      <left style="thin">
        <color theme="0" tint="-0.24994659260841701"/>
      </left>
      <right style="medium">
        <color theme="0" tint="-0.24994659260841701"/>
      </right>
      <top/>
      <bottom style="medium">
        <color theme="0" tint="-0.34998626667073579"/>
      </bottom>
      <diagonal/>
    </border>
    <border>
      <left style="thin">
        <color theme="0" tint="-0.24994659260841701"/>
      </left>
      <right style="thin">
        <color theme="0" tint="-0.24994659260841701"/>
      </right>
      <top/>
      <bottom style="medium">
        <color theme="0" tint="-0.34998626667073579"/>
      </bottom>
      <diagonal/>
    </border>
    <border>
      <left style="medium">
        <color theme="0" tint="-0.24994659260841701"/>
      </left>
      <right style="thin">
        <color theme="0" tint="-0.24994659260841701"/>
      </right>
      <top/>
      <bottom style="medium">
        <color theme="0" tint="-0.34998626667073579"/>
      </bottom>
      <diagonal/>
    </border>
    <border>
      <left/>
      <right/>
      <top/>
      <bottom style="medium">
        <color theme="0" tint="-0.34998626667073579"/>
      </bottom>
      <diagonal/>
    </border>
    <border>
      <left style="thin">
        <color theme="0" tint="-0.24994659260841701"/>
      </left>
      <right style="medium">
        <color theme="0" tint="-0.24994659260841701"/>
      </right>
      <top/>
      <bottom/>
      <diagonal/>
    </border>
    <border>
      <left style="thin">
        <color theme="0" tint="-0.24994659260841701"/>
      </left>
      <right style="thin">
        <color theme="0" tint="-0.24994659260841701"/>
      </right>
      <top/>
      <bottom/>
      <diagonal/>
    </border>
    <border>
      <left style="medium">
        <color theme="0" tint="-0.24994659260841701"/>
      </left>
      <right style="thin">
        <color theme="0" tint="-0.24994659260841701"/>
      </right>
      <top/>
      <bottom/>
      <diagonal/>
    </border>
    <border>
      <left/>
      <right/>
      <top style="thin">
        <color theme="0" tint="-0.24994659260841701"/>
      </top>
      <bottom style="thin">
        <color theme="0" tint="-0.24994659260841701"/>
      </bottom>
      <diagonal/>
    </border>
    <border>
      <left/>
      <right/>
      <top/>
      <bottom style="thin">
        <color theme="0" tint="-0.24994659260841701"/>
      </bottom>
      <diagonal/>
    </border>
    <border>
      <left style="thin">
        <color rgb="FF00B0F0"/>
      </left>
      <right style="thin">
        <color rgb="FF00B0F0"/>
      </right>
      <top style="thin">
        <color rgb="FF00B0F0"/>
      </top>
      <bottom style="thin">
        <color rgb="FF00B0F0"/>
      </bottom>
      <diagonal/>
    </border>
    <border>
      <left style="thin">
        <color rgb="FF00B0F0"/>
      </left>
      <right style="thin">
        <color rgb="FF00B0F0"/>
      </right>
      <top/>
      <bottom style="thin">
        <color rgb="FF00B0F0"/>
      </bottom>
      <diagonal/>
    </border>
    <border>
      <left style="thin">
        <color rgb="FF00B0F0"/>
      </left>
      <right style="thin">
        <color rgb="FF00B0F0"/>
      </right>
      <top/>
      <bottom/>
      <diagonal/>
    </border>
    <border>
      <left style="thin">
        <color rgb="FF00B0F0"/>
      </left>
      <right style="thin">
        <color rgb="FF00B0F0"/>
      </right>
      <top style="thin">
        <color rgb="FF00B0F0"/>
      </top>
      <bottom/>
      <diagonal/>
    </border>
    <border>
      <left style="thin">
        <color rgb="FF0070C0"/>
      </left>
      <right style="thin">
        <color rgb="FF0070C0"/>
      </right>
      <top style="thin">
        <color rgb="FF0070C0"/>
      </top>
      <bottom style="double">
        <color indexed="64"/>
      </bottom>
      <diagonal/>
    </border>
    <border>
      <left style="thin">
        <color rgb="FF00B0F0"/>
      </left>
      <right style="thin">
        <color rgb="FF00B0F0"/>
      </right>
      <top style="thin">
        <color rgb="FF00B0F0"/>
      </top>
      <bottom style="double">
        <color indexed="64"/>
      </bottom>
      <diagonal/>
    </border>
    <border>
      <left style="thin">
        <color rgb="FF0070C0"/>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style="thin">
        <color rgb="FF0070C0"/>
      </right>
      <top style="thin">
        <color rgb="FF0070C0"/>
      </top>
      <bottom style="thin">
        <color rgb="FF0070C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s>
  <cellStyleXfs count="5">
    <xf numFmtId="0" fontId="0" fillId="0" borderId="0"/>
    <xf numFmtId="0" fontId="1" fillId="0" borderId="0"/>
    <xf numFmtId="9" fontId="1" fillId="0" borderId="0" applyFont="0" applyFill="0" applyBorder="0" applyAlignment="0" applyProtection="0"/>
    <xf numFmtId="0" fontId="15" fillId="0" borderId="0" applyNumberFormat="0" applyFill="0" applyBorder="0" applyAlignment="0" applyProtection="0">
      <alignment vertical="top"/>
      <protection locked="0"/>
    </xf>
    <xf numFmtId="0" fontId="27" fillId="0" borderId="0"/>
  </cellStyleXfs>
  <cellXfs count="104">
    <xf numFmtId="0" fontId="0" fillId="0" borderId="0" xfId="0"/>
    <xf numFmtId="0" fontId="1" fillId="0" borderId="0" xfId="1"/>
    <xf numFmtId="0" fontId="2" fillId="0" borderId="0" xfId="1" applyFont="1" applyAlignment="1">
      <alignment vertical="center"/>
    </xf>
    <xf numFmtId="0" fontId="2" fillId="0" borderId="1" xfId="1" applyFont="1" applyBorder="1" applyAlignment="1">
      <alignment horizontal="left" vertical="center"/>
    </xf>
    <xf numFmtId="1" fontId="3" fillId="0" borderId="1" xfId="1" applyNumberFormat="1" applyFont="1" applyBorder="1" applyAlignment="1">
      <alignment horizontal="center" vertical="center"/>
    </xf>
    <xf numFmtId="1" fontId="2" fillId="0" borderId="1" xfId="1" applyNumberFormat="1" applyFont="1" applyBorder="1" applyAlignment="1">
      <alignment horizontal="center" vertical="center"/>
    </xf>
    <xf numFmtId="9" fontId="2" fillId="0" borderId="1" xfId="2" applyFont="1" applyFill="1" applyBorder="1" applyAlignment="1" applyProtection="1">
      <alignment horizontal="center" vertical="center"/>
    </xf>
    <xf numFmtId="1" fontId="2" fillId="0" borderId="1" xfId="2" applyNumberFormat="1" applyFont="1" applyFill="1" applyBorder="1" applyAlignment="1" applyProtection="1">
      <alignment horizontal="center" vertical="center"/>
    </xf>
    <xf numFmtId="0" fontId="4" fillId="0" borderId="1" xfId="1" applyFont="1" applyBorder="1" applyAlignment="1">
      <alignment horizontal="center" vertical="center"/>
    </xf>
    <xf numFmtId="0" fontId="2" fillId="0" borderId="1" xfId="1" applyFont="1" applyBorder="1" applyAlignment="1">
      <alignment horizontal="center" vertical="center"/>
    </xf>
    <xf numFmtId="0" fontId="4" fillId="0" borderId="1" xfId="1" applyFont="1" applyBorder="1" applyAlignment="1">
      <alignment vertical="center"/>
    </xf>
    <xf numFmtId="0" fontId="2" fillId="0" borderId="1" xfId="1" applyFont="1" applyBorder="1" applyAlignment="1">
      <alignment vertical="center"/>
    </xf>
    <xf numFmtId="1" fontId="5" fillId="0" borderId="2" xfId="1" applyNumberFormat="1" applyFont="1" applyBorder="1" applyAlignment="1">
      <alignment horizontal="center" vertical="center"/>
    </xf>
    <xf numFmtId="1" fontId="6" fillId="0" borderId="2" xfId="1" applyNumberFormat="1" applyFont="1" applyBorder="1" applyAlignment="1">
      <alignment horizontal="center" vertical="center"/>
    </xf>
    <xf numFmtId="9" fontId="6" fillId="2" borderId="2" xfId="2" applyFont="1" applyFill="1" applyBorder="1" applyAlignment="1" applyProtection="1">
      <alignment horizontal="center" vertical="center"/>
    </xf>
    <xf numFmtId="1" fontId="6" fillId="2" borderId="2" xfId="1" applyNumberFormat="1" applyFont="1" applyFill="1" applyBorder="1" applyAlignment="1">
      <alignment horizontal="center" vertical="center"/>
    </xf>
    <xf numFmtId="164" fontId="6" fillId="0" borderId="2" xfId="1" applyNumberFormat="1" applyFont="1" applyBorder="1" applyAlignment="1">
      <alignment horizontal="center" vertical="center"/>
    </xf>
    <xf numFmtId="164" fontId="6" fillId="3" borderId="2" xfId="1" applyNumberFormat="1" applyFont="1" applyFill="1" applyBorder="1" applyAlignment="1">
      <alignment horizontal="center" vertical="center"/>
    </xf>
    <xf numFmtId="0" fontId="2" fillId="0" borderId="1" xfId="1" applyFont="1" applyBorder="1" applyAlignment="1">
      <alignment vertical="center" wrapText="1"/>
    </xf>
    <xf numFmtId="0" fontId="2" fillId="4" borderId="1" xfId="1" applyFont="1" applyFill="1" applyBorder="1" applyAlignment="1">
      <alignment vertical="center"/>
    </xf>
    <xf numFmtId="0" fontId="2" fillId="4" borderId="1" xfId="1" applyFont="1" applyFill="1" applyBorder="1" applyAlignment="1">
      <alignment horizontal="left" vertical="center"/>
    </xf>
    <xf numFmtId="1" fontId="3" fillId="4" borderId="1" xfId="1" applyNumberFormat="1" applyFont="1" applyFill="1" applyBorder="1" applyAlignment="1">
      <alignment horizontal="center" vertical="center"/>
    </xf>
    <xf numFmtId="1" fontId="2" fillId="4" borderId="1" xfId="1" applyNumberFormat="1" applyFont="1" applyFill="1" applyBorder="1" applyAlignment="1">
      <alignment horizontal="center" vertical="center"/>
    </xf>
    <xf numFmtId="9" fontId="2" fillId="4" borderId="1" xfId="2" applyFont="1" applyFill="1" applyBorder="1" applyAlignment="1" applyProtection="1">
      <alignment horizontal="center" vertical="center"/>
    </xf>
    <xf numFmtId="1" fontId="2" fillId="4" borderId="1" xfId="2" applyNumberFormat="1" applyFont="1" applyFill="1" applyBorder="1" applyAlignment="1" applyProtection="1">
      <alignment horizontal="center" vertical="center"/>
    </xf>
    <xf numFmtId="164" fontId="2" fillId="4" borderId="1" xfId="1" applyNumberFormat="1" applyFont="1" applyFill="1" applyBorder="1" applyAlignment="1">
      <alignment horizontal="center" vertical="center"/>
    </xf>
    <xf numFmtId="0" fontId="2" fillId="4" borderId="1" xfId="1" applyFont="1" applyFill="1" applyBorder="1" applyAlignment="1">
      <alignment horizontal="center" vertical="center"/>
    </xf>
    <xf numFmtId="0" fontId="7" fillId="4" borderId="1" xfId="1" applyFont="1" applyFill="1" applyBorder="1" applyAlignment="1">
      <alignment vertical="center"/>
    </xf>
    <xf numFmtId="0" fontId="7" fillId="4" borderId="1" xfId="1" applyFont="1" applyFill="1" applyBorder="1" applyAlignment="1">
      <alignment horizontal="left" vertical="center"/>
    </xf>
    <xf numFmtId="9" fontId="2" fillId="0" borderId="1" xfId="1" applyNumberFormat="1" applyFont="1" applyBorder="1" applyAlignment="1">
      <alignment horizontal="left" vertical="center"/>
    </xf>
    <xf numFmtId="0" fontId="2" fillId="4" borderId="3" xfId="1" applyFont="1" applyFill="1" applyBorder="1" applyAlignment="1">
      <alignment horizontal="left" vertical="center"/>
    </xf>
    <xf numFmtId="1" fontId="3" fillId="4" borderId="3" xfId="1" applyNumberFormat="1" applyFont="1" applyFill="1" applyBorder="1" applyAlignment="1">
      <alignment horizontal="center" vertical="center"/>
    </xf>
    <xf numFmtId="1" fontId="2" fillId="4" borderId="3" xfId="1" applyNumberFormat="1" applyFont="1" applyFill="1" applyBorder="1" applyAlignment="1">
      <alignment horizontal="center" vertical="center"/>
    </xf>
    <xf numFmtId="9" fontId="2" fillId="4" borderId="3" xfId="2" applyFont="1" applyFill="1" applyBorder="1" applyAlignment="1" applyProtection="1">
      <alignment horizontal="center" vertical="center"/>
    </xf>
    <xf numFmtId="1" fontId="2" fillId="4" borderId="3" xfId="2" applyNumberFormat="1" applyFont="1" applyFill="1" applyBorder="1" applyAlignment="1" applyProtection="1">
      <alignment horizontal="center" vertical="center"/>
    </xf>
    <xf numFmtId="164" fontId="2" fillId="4" borderId="3" xfId="1" applyNumberFormat="1" applyFont="1" applyFill="1" applyBorder="1" applyAlignment="1">
      <alignment horizontal="center" vertical="center"/>
    </xf>
    <xf numFmtId="164" fontId="2" fillId="4" borderId="3" xfId="1" applyNumberFormat="1" applyFont="1" applyFill="1" applyBorder="1" applyAlignment="1">
      <alignment horizontal="right" vertical="center"/>
    </xf>
    <xf numFmtId="0" fontId="2" fillId="4" borderId="3" xfId="1" applyFont="1" applyFill="1" applyBorder="1" applyAlignment="1">
      <alignment horizontal="center" vertical="center"/>
    </xf>
    <xf numFmtId="0" fontId="2" fillId="4" borderId="3" xfId="1" applyFont="1" applyFill="1" applyBorder="1" applyAlignment="1">
      <alignment vertical="center"/>
    </xf>
    <xf numFmtId="0" fontId="7" fillId="4" borderId="3" xfId="1" applyFont="1" applyFill="1" applyBorder="1" applyAlignment="1">
      <alignment vertical="center"/>
    </xf>
    <xf numFmtId="0" fontId="7" fillId="4" borderId="3" xfId="1" applyFont="1" applyFill="1" applyBorder="1" applyAlignment="1">
      <alignment horizontal="left" vertical="center"/>
    </xf>
    <xf numFmtId="0" fontId="2" fillId="0" borderId="4" xfId="1" applyFont="1" applyBorder="1" applyAlignment="1">
      <alignment horizontal="center" vertical="center" shrinkToFit="1"/>
    </xf>
    <xf numFmtId="0" fontId="2" fillId="0" borderId="5" xfId="1" applyFont="1" applyBorder="1" applyAlignment="1">
      <alignment horizontal="center" vertical="center" shrinkToFit="1"/>
    </xf>
    <xf numFmtId="0" fontId="2" fillId="0" borderId="6" xfId="1" applyFont="1" applyBorder="1" applyAlignment="1">
      <alignment horizontal="center" vertical="center" shrinkToFit="1"/>
    </xf>
    <xf numFmtId="0" fontId="8" fillId="0" borderId="7" xfId="1" applyFont="1" applyBorder="1" applyAlignment="1">
      <alignment horizontal="center" vertical="center" wrapText="1"/>
    </xf>
    <xf numFmtId="0" fontId="8" fillId="0" borderId="7" xfId="1" applyFont="1" applyBorder="1" applyAlignment="1">
      <alignment horizontal="center" vertical="center"/>
    </xf>
    <xf numFmtId="0" fontId="9" fillId="0" borderId="7" xfId="1" applyFont="1" applyBorder="1" applyAlignment="1">
      <alignment horizontal="center" vertical="center" wrapText="1"/>
    </xf>
    <xf numFmtId="0" fontId="8" fillId="0" borderId="7" xfId="1" applyFont="1" applyBorder="1" applyAlignment="1">
      <alignment horizontal="left" vertical="center"/>
    </xf>
    <xf numFmtId="165" fontId="10" fillId="0" borderId="8" xfId="1" applyNumberFormat="1" applyFont="1" applyBorder="1" applyAlignment="1">
      <alignment horizontal="center" vertical="center" shrinkToFit="1"/>
    </xf>
    <xf numFmtId="165" fontId="10" fillId="0" borderId="9" xfId="1" applyNumberFormat="1" applyFont="1" applyBorder="1" applyAlignment="1">
      <alignment horizontal="center" vertical="center" shrinkToFit="1"/>
    </xf>
    <xf numFmtId="165" fontId="10" fillId="0" borderId="10" xfId="1" applyNumberFormat="1" applyFont="1" applyBorder="1" applyAlignment="1">
      <alignment horizontal="center" vertical="center" shrinkToFit="1"/>
    </xf>
    <xf numFmtId="0" fontId="11" fillId="0" borderId="0" xfId="1" applyFont="1"/>
    <xf numFmtId="0" fontId="13" fillId="0" borderId="0" xfId="1" applyFont="1"/>
    <xf numFmtId="0" fontId="13" fillId="0" borderId="0" xfId="1" applyFont="1" applyAlignment="1">
      <alignment horizontal="right" vertical="center"/>
    </xf>
    <xf numFmtId="0" fontId="12" fillId="0" borderId="12" xfId="1" applyFont="1" applyBorder="1" applyAlignment="1" applyProtection="1">
      <alignment horizontal="center" vertical="center"/>
      <protection locked="0"/>
    </xf>
    <xf numFmtId="0" fontId="15" fillId="0" borderId="0" xfId="3" applyAlignment="1" applyProtection="1">
      <alignment horizontal="left"/>
    </xf>
    <xf numFmtId="0" fontId="1" fillId="5" borderId="0" xfId="1" applyFill="1"/>
    <xf numFmtId="0" fontId="16" fillId="0" borderId="0" xfId="1" applyFont="1" applyAlignment="1" applyProtection="1">
      <alignment vertical="center"/>
      <protection locked="0"/>
    </xf>
    <xf numFmtId="0" fontId="17" fillId="0" borderId="0" xfId="1" applyFont="1" applyProtection="1">
      <protection locked="0"/>
    </xf>
    <xf numFmtId="0" fontId="18" fillId="5" borderId="0" xfId="3" applyNumberFormat="1" applyFont="1" applyFill="1" applyAlignment="1" applyProtection="1">
      <alignment horizontal="right"/>
      <protection locked="0"/>
    </xf>
    <xf numFmtId="0" fontId="19" fillId="0" borderId="0" xfId="1" applyFont="1" applyProtection="1">
      <protection locked="0"/>
    </xf>
    <xf numFmtId="0" fontId="1" fillId="0" borderId="0" xfId="1" applyAlignment="1">
      <alignment horizontal="right" vertical="center"/>
    </xf>
    <xf numFmtId="0" fontId="21" fillId="0" borderId="0" xfId="1" applyFont="1" applyAlignment="1" applyProtection="1">
      <alignment vertical="center"/>
      <protection locked="0"/>
    </xf>
    <xf numFmtId="0" fontId="28" fillId="0" borderId="0" xfId="4" applyFont="1"/>
    <xf numFmtId="169" fontId="28" fillId="0" borderId="13" xfId="4" applyNumberFormat="1" applyFont="1" applyBorder="1" applyAlignment="1">
      <alignment horizontal="center" vertical="center"/>
    </xf>
    <xf numFmtId="0" fontId="28" fillId="0" borderId="13" xfId="4" applyFont="1" applyBorder="1" applyAlignment="1">
      <alignment horizontal="center" vertical="center"/>
    </xf>
    <xf numFmtId="49" fontId="28" fillId="0" borderId="13" xfId="4" applyNumberFormat="1" applyFont="1" applyBorder="1" applyAlignment="1">
      <alignment horizontal="center" vertical="center"/>
    </xf>
    <xf numFmtId="169" fontId="28" fillId="0" borderId="14" xfId="4" applyNumberFormat="1" applyFont="1" applyBorder="1" applyAlignment="1">
      <alignment horizontal="center" vertical="center"/>
    </xf>
    <xf numFmtId="0" fontId="28" fillId="0" borderId="14" xfId="4" applyFont="1" applyBorder="1" applyAlignment="1">
      <alignment horizontal="center" vertical="center"/>
    </xf>
    <xf numFmtId="0" fontId="31" fillId="0" borderId="0" xfId="0" applyFont="1"/>
    <xf numFmtId="0" fontId="32" fillId="0" borderId="0" xfId="0" applyFont="1"/>
    <xf numFmtId="0" fontId="29" fillId="7" borderId="17" xfId="4" applyFont="1" applyFill="1" applyBorder="1" applyAlignment="1">
      <alignment horizontal="center" vertical="center"/>
    </xf>
    <xf numFmtId="0" fontId="33" fillId="0" borderId="0" xfId="0" applyFont="1"/>
    <xf numFmtId="0" fontId="33" fillId="0" borderId="0" xfId="0" applyFont="1" applyAlignment="1">
      <alignment wrapText="1"/>
    </xf>
    <xf numFmtId="0" fontId="33" fillId="0" borderId="22" xfId="0" applyFont="1" applyBorder="1" applyAlignment="1">
      <alignment vertical="center" wrapText="1"/>
    </xf>
    <xf numFmtId="0" fontId="33" fillId="0" borderId="24" xfId="0" applyFont="1" applyBorder="1" applyAlignment="1">
      <alignment vertical="center" wrapText="1"/>
    </xf>
    <xf numFmtId="0" fontId="33" fillId="0" borderId="24" xfId="0" applyFont="1" applyBorder="1" applyAlignment="1">
      <alignment horizontal="center" vertical="center"/>
    </xf>
    <xf numFmtId="0" fontId="33" fillId="0" borderId="22" xfId="0" applyFont="1" applyBorder="1" applyAlignment="1">
      <alignment horizontal="center" vertical="center"/>
    </xf>
    <xf numFmtId="0" fontId="29" fillId="7" borderId="23" xfId="0" applyFont="1" applyFill="1" applyBorder="1" applyAlignment="1">
      <alignment horizontal="center" vertical="center"/>
    </xf>
    <xf numFmtId="0" fontId="28" fillId="0" borderId="14" xfId="4" applyFont="1" applyBorder="1" applyAlignment="1">
      <alignment horizontal="left" vertical="center"/>
    </xf>
    <xf numFmtId="0" fontId="28" fillId="0" borderId="13" xfId="4" applyFont="1" applyBorder="1" applyAlignment="1">
      <alignment horizontal="left" vertical="center"/>
    </xf>
    <xf numFmtId="0" fontId="30" fillId="7" borderId="18" xfId="4" applyFont="1" applyFill="1" applyBorder="1" applyAlignment="1">
      <alignment horizontal="center" vertical="center"/>
    </xf>
    <xf numFmtId="0" fontId="34" fillId="6" borderId="21" xfId="0" applyFont="1" applyFill="1" applyBorder="1" applyAlignment="1">
      <alignment vertical="center"/>
    </xf>
    <xf numFmtId="0" fontId="35" fillId="0" borderId="21" xfId="0" applyFont="1" applyBorder="1" applyAlignment="1">
      <alignment horizontal="left" vertical="center"/>
    </xf>
    <xf numFmtId="170" fontId="35" fillId="0" borderId="21" xfId="0" applyNumberFormat="1" applyFont="1" applyBorder="1" applyAlignment="1">
      <alignment horizontal="left" vertical="center"/>
    </xf>
    <xf numFmtId="171" fontId="35" fillId="0" borderId="21" xfId="0" applyNumberFormat="1" applyFont="1" applyBorder="1" applyAlignment="1">
      <alignment horizontal="left" vertical="center"/>
    </xf>
    <xf numFmtId="0" fontId="34" fillId="0" borderId="19" xfId="0" applyFont="1" applyBorder="1" applyAlignment="1">
      <alignment horizontal="center" vertical="center" wrapText="1"/>
    </xf>
    <xf numFmtId="0" fontId="34" fillId="0" borderId="20" xfId="0" applyFont="1" applyBorder="1" applyAlignment="1">
      <alignment horizontal="center" vertical="center" wrapText="1"/>
    </xf>
    <xf numFmtId="0" fontId="37" fillId="0" borderId="19" xfId="0" applyFont="1" applyBorder="1" applyAlignment="1">
      <alignment horizontal="center" vertical="center" wrapText="1"/>
    </xf>
    <xf numFmtId="0" fontId="37" fillId="0" borderId="20" xfId="0" applyFont="1" applyBorder="1" applyAlignment="1">
      <alignment horizontal="center" vertical="center" wrapText="1"/>
    </xf>
    <xf numFmtId="0" fontId="20" fillId="0" borderId="0" xfId="3" applyFont="1" applyBorder="1" applyAlignment="1" applyProtection="1">
      <alignment horizontal="left" vertical="center"/>
    </xf>
    <xf numFmtId="166" fontId="12" fillId="0" borderId="10" xfId="1" applyNumberFormat="1" applyFont="1" applyBorder="1" applyAlignment="1">
      <alignment horizontal="center" vertical="center"/>
    </xf>
    <xf numFmtId="166" fontId="12" fillId="0" borderId="9" xfId="1" applyNumberFormat="1" applyFont="1" applyBorder="1" applyAlignment="1">
      <alignment horizontal="center" vertical="center"/>
    </xf>
    <xf numFmtId="166" fontId="12" fillId="0" borderId="8" xfId="1" applyNumberFormat="1" applyFont="1" applyBorder="1" applyAlignment="1">
      <alignment horizontal="center" vertical="center"/>
    </xf>
    <xf numFmtId="0" fontId="22" fillId="0" borderId="0" xfId="1" applyFont="1" applyAlignment="1" applyProtection="1">
      <alignment horizontal="left" vertical="center"/>
      <protection locked="0"/>
    </xf>
    <xf numFmtId="0" fontId="16" fillId="0" borderId="0" xfId="1" applyFont="1" applyAlignment="1" applyProtection="1">
      <alignment horizontal="left" vertical="center"/>
      <protection locked="0"/>
    </xf>
    <xf numFmtId="0" fontId="14" fillId="0" borderId="10" xfId="1" applyFont="1" applyBorder="1" applyAlignment="1">
      <alignment horizontal="center" vertical="center"/>
    </xf>
    <xf numFmtId="0" fontId="14" fillId="0" borderId="9" xfId="1" applyFont="1" applyBorder="1" applyAlignment="1">
      <alignment horizontal="center" vertical="center"/>
    </xf>
    <xf numFmtId="0" fontId="14" fillId="0" borderId="8" xfId="1" applyFont="1" applyBorder="1" applyAlignment="1">
      <alignment horizontal="center" vertical="center"/>
    </xf>
    <xf numFmtId="167" fontId="12" fillId="0" borderId="11" xfId="1" applyNumberFormat="1" applyFont="1" applyBorder="1" applyAlignment="1" applyProtection="1">
      <alignment horizontal="center" vertical="center" shrinkToFit="1"/>
      <protection locked="0"/>
    </xf>
    <xf numFmtId="168" fontId="12" fillId="0" borderId="12" xfId="1" applyNumberFormat="1" applyFont="1" applyBorder="1" applyAlignment="1" applyProtection="1">
      <alignment horizontal="center" vertical="center" shrinkToFit="1"/>
      <protection locked="0"/>
    </xf>
    <xf numFmtId="0" fontId="28" fillId="0" borderId="15" xfId="4" applyFont="1" applyBorder="1" applyAlignment="1">
      <alignment horizontal="center" vertical="center"/>
    </xf>
    <xf numFmtId="0" fontId="28" fillId="0" borderId="14" xfId="4" applyFont="1" applyBorder="1" applyAlignment="1">
      <alignment horizontal="center" vertical="center"/>
    </xf>
    <xf numFmtId="0" fontId="28" fillId="0" borderId="16" xfId="4" applyFont="1" applyBorder="1" applyAlignment="1">
      <alignment horizontal="center" vertical="center"/>
    </xf>
  </cellXfs>
  <cellStyles count="5">
    <cellStyle name="Normal" xfId="0" builtinId="0"/>
    <cellStyle name="常规 2" xfId="1" xr:uid="{8B004C36-73E0-457B-9329-6A1B26825BA5}"/>
    <cellStyle name="常规 3" xfId="4" xr:uid="{1CC22384-397E-4326-8EEB-E4273B547619}"/>
    <cellStyle name="百分比 2" xfId="2" xr:uid="{FC8B57FD-FA14-49B6-A681-9AF12BBB7042}"/>
    <cellStyle name="超链接 2" xfId="3" xr:uid="{337AAD7F-7FA1-4EB4-9C3C-C2D1F89F73D6}"/>
  </cellStyles>
  <dxfs count="5">
    <dxf>
      <border>
        <left style="thin">
          <color rgb="FFC00000"/>
        </left>
        <right style="thin">
          <color rgb="FFC00000"/>
        </right>
        <vertical/>
        <horizontal/>
      </border>
    </dxf>
    <dxf>
      <border>
        <left style="thin">
          <color rgb="FFC00000"/>
        </left>
        <right style="thin">
          <color rgb="FFC00000"/>
        </right>
        <vertical/>
        <horizontal/>
      </border>
    </dxf>
    <dxf>
      <fill>
        <patternFill>
          <bgColor rgb="FF0070C0"/>
        </patternFill>
      </fill>
    </dxf>
    <dxf>
      <fill>
        <patternFill>
          <bgColor theme="0" tint="-0.499984740745262"/>
        </patternFill>
      </fill>
    </dxf>
    <dxf>
      <font>
        <color theme="0"/>
      </font>
      <fill>
        <patternFill>
          <b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Scroll" dx="22" fmlaLink="$H$4" horiz="1" max="100" min="1" page="0"/>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1270680</xdr:colOff>
      <xdr:row>0</xdr:row>
      <xdr:rowOff>20591</xdr:rowOff>
    </xdr:from>
    <xdr:to>
      <xdr:col>1</xdr:col>
      <xdr:colOff>3590925</xdr:colOff>
      <xdr:row>0</xdr:row>
      <xdr:rowOff>708153</xdr:rowOff>
    </xdr:to>
    <xdr:grpSp>
      <xdr:nvGrpSpPr>
        <xdr:cNvPr id="2" name="组合 1">
          <a:extLst>
            <a:ext uri="{FF2B5EF4-FFF2-40B4-BE49-F238E27FC236}">
              <a16:creationId xmlns:a16="http://schemas.microsoft.com/office/drawing/2014/main" id="{00000000-0008-0000-0000-000002000000}"/>
            </a:ext>
          </a:extLst>
        </xdr:cNvPr>
        <xdr:cNvGrpSpPr/>
      </xdr:nvGrpSpPr>
      <xdr:grpSpPr>
        <a:xfrm>
          <a:off x="1270680" y="20591"/>
          <a:ext cx="4129995" cy="687562"/>
          <a:chOff x="1826453" y="194236"/>
          <a:chExt cx="4341395" cy="806823"/>
        </a:xfrm>
      </xdr:grpSpPr>
      <xdr:pic>
        <xdr:nvPicPr>
          <xdr:cNvPr id="3" name="图片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a:srcRect l="11426" t="20238" r="9135" b="23809"/>
          <a:stretch/>
        </xdr:blipFill>
        <xdr:spPr>
          <a:xfrm>
            <a:off x="1826453" y="268940"/>
            <a:ext cx="2169822" cy="702235"/>
          </a:xfrm>
          <a:prstGeom prst="rect">
            <a:avLst/>
          </a:prstGeom>
        </xdr:spPr>
      </xdr:pic>
      <xdr:pic>
        <xdr:nvPicPr>
          <xdr:cNvPr id="4" name="图片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4459451" y="194236"/>
            <a:ext cx="1708397" cy="806823"/>
          </a:xfrm>
          <a:prstGeom prst="rect">
            <a:avLst/>
          </a:prstGeom>
        </xdr:spPr>
      </xdr:pic>
      <xdr:cxnSp macro="">
        <xdr:nvCxnSpPr>
          <xdr:cNvPr id="5" name="直线连接符 7">
            <a:extLst>
              <a:ext uri="{FF2B5EF4-FFF2-40B4-BE49-F238E27FC236}">
                <a16:creationId xmlns:a16="http://schemas.microsoft.com/office/drawing/2014/main" id="{00000000-0008-0000-0000-000005000000}"/>
              </a:ext>
            </a:extLst>
          </xdr:cNvPr>
          <xdr:cNvCxnSpPr/>
        </xdr:nvCxnSpPr>
        <xdr:spPr>
          <a:xfrm>
            <a:off x="4200471" y="367055"/>
            <a:ext cx="0" cy="488079"/>
          </a:xfrm>
          <a:prstGeom prst="line">
            <a:avLst/>
          </a:prstGeom>
          <a:ln w="12700">
            <a:solidFill>
              <a:schemeClr val="tx1">
                <a:lumMod val="65000"/>
                <a:lumOff val="3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absoluteAnchor>
    <xdr:pos x="4953000" y="1371600"/>
    <xdr:ext cx="3419475" cy="956733"/>
    <xdr:sp macro="" textlink="">
      <xdr:nvSpPr>
        <xdr:cNvPr id="2" name="Text Box 44" hidden="1">
          <a:extLst>
            <a:ext uri="{FF2B5EF4-FFF2-40B4-BE49-F238E27FC236}">
              <a16:creationId xmlns:a16="http://schemas.microsoft.com/office/drawing/2014/main" id="{00000000-0008-0000-0100-000002000000}"/>
            </a:ext>
          </a:extLst>
        </xdr:cNvPr>
        <xdr:cNvSpPr txBox="1">
          <a:spLocks noChangeArrowheads="1"/>
        </xdr:cNvSpPr>
      </xdr:nvSpPr>
      <xdr:spPr bwMode="auto">
        <a:xfrm>
          <a:off x="4953000" y="1371600"/>
          <a:ext cx="3419475" cy="956733"/>
        </a:xfrm>
        <a:prstGeom prst="rect">
          <a:avLst/>
        </a:prstGeom>
        <a:solidFill>
          <a:srgbClr val="FFFFE1"/>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sp>
    <xdr:clientData/>
  </xdr:absoluteAnchor>
  <mc:AlternateContent xmlns:mc="http://schemas.openxmlformats.org/markup-compatibility/2006">
    <mc:Choice xmlns:a14="http://schemas.microsoft.com/office/drawing/2010/main" Requires="a14">
      <xdr:twoCellAnchor editAs="oneCell">
        <xdr:from>
          <xdr:col>9</xdr:col>
          <xdr:colOff>95250</xdr:colOff>
          <xdr:row>1</xdr:row>
          <xdr:rowOff>123825</xdr:rowOff>
        </xdr:from>
        <xdr:to>
          <xdr:col>27</xdr:col>
          <xdr:colOff>104775</xdr:colOff>
          <xdr:row>2</xdr:row>
          <xdr:rowOff>114300</xdr:rowOff>
        </xdr:to>
        <xdr:sp macro="" textlink="">
          <xdr:nvSpPr>
            <xdr:cNvPr id="1034" name="Scroll Bar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w="9525">
              <a:miter lim="800000"/>
              <a:headEnd/>
              <a:tailEnd/>
            </a:ln>
          </xdr:spPr>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D36DF-1DB5-403F-978D-DA60A5E9DAB2}">
  <dimension ref="A1:B9"/>
  <sheetViews>
    <sheetView tabSelected="1" workbookViewId="0">
      <pane ySplit="9" topLeftCell="A10" activePane="bottomLeft" state="frozen"/>
      <selection pane="bottomLeft" sqref="A1:B1"/>
    </sheetView>
  </sheetViews>
  <sheetFormatPr defaultColWidth="9.140625" defaultRowHeight="15" x14ac:dyDescent="0.25"/>
  <cols>
    <col min="1" max="1" width="27.140625" style="69" customWidth="1"/>
    <col min="2" max="2" width="91.42578125" style="69" bestFit="1" customWidth="1"/>
    <col min="3" max="16384" width="9.140625" style="69"/>
  </cols>
  <sheetData>
    <row r="1" spans="1:2" ht="66" customHeight="1" x14ac:dyDescent="0.25">
      <c r="A1" s="86"/>
      <c r="B1" s="87"/>
    </row>
    <row r="2" spans="1:2" ht="65.099999999999994" customHeight="1" x14ac:dyDescent="0.25">
      <c r="A2" s="88" t="s">
        <v>69</v>
      </c>
      <c r="B2" s="89"/>
    </row>
    <row r="3" spans="1:2" s="70" customFormat="1" ht="30" customHeight="1" x14ac:dyDescent="0.3">
      <c r="A3" s="82" t="s">
        <v>46</v>
      </c>
      <c r="B3" s="83" t="s">
        <v>35</v>
      </c>
    </row>
    <row r="4" spans="1:2" s="70" customFormat="1" ht="30" customHeight="1" x14ac:dyDescent="0.3">
      <c r="A4" s="82" t="s">
        <v>47</v>
      </c>
      <c r="B4" s="83" t="s">
        <v>52</v>
      </c>
    </row>
    <row r="5" spans="1:2" s="70" customFormat="1" ht="30" customHeight="1" x14ac:dyDescent="0.3">
      <c r="A5" s="82" t="s">
        <v>48</v>
      </c>
      <c r="B5" s="83" t="s">
        <v>53</v>
      </c>
    </row>
    <row r="6" spans="1:2" s="70" customFormat="1" ht="30" customHeight="1" x14ac:dyDescent="0.3">
      <c r="A6" s="82" t="s">
        <v>49</v>
      </c>
      <c r="B6" s="84">
        <v>1</v>
      </c>
    </row>
    <row r="7" spans="1:2" s="70" customFormat="1" ht="30" customHeight="1" x14ac:dyDescent="0.3">
      <c r="A7" s="82" t="s">
        <v>54</v>
      </c>
      <c r="B7" s="85">
        <f ca="1">TODAY()</f>
        <v>43916</v>
      </c>
    </row>
    <row r="8" spans="1:2" s="70" customFormat="1" ht="30" customHeight="1" x14ac:dyDescent="0.3">
      <c r="A8" s="82" t="s">
        <v>50</v>
      </c>
      <c r="B8" s="83" t="s">
        <v>63</v>
      </c>
    </row>
    <row r="9" spans="1:2" s="70" customFormat="1" ht="30" customHeight="1" x14ac:dyDescent="0.3">
      <c r="A9" s="82" t="s">
        <v>51</v>
      </c>
      <c r="B9" s="83" t="s">
        <v>63</v>
      </c>
    </row>
  </sheetData>
  <mergeCells count="2">
    <mergeCell ref="A1:B1"/>
    <mergeCell ref="A2:B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74F07-8310-4E43-A368-D4E4676A18D0}">
  <sheetPr>
    <pageSetUpPr fitToPage="1"/>
  </sheetPr>
  <dimension ref="A1:BN30"/>
  <sheetViews>
    <sheetView showGridLines="0" zoomScaleNormal="100" workbookViewId="0">
      <pane ySplit="7" topLeftCell="A8" activePane="bottomLeft" state="frozen"/>
      <selection pane="bottomLeft" sqref="A1:B1"/>
    </sheetView>
  </sheetViews>
  <sheetFormatPr defaultColWidth="9.140625" defaultRowHeight="12.75" x14ac:dyDescent="0.2"/>
  <cols>
    <col min="1" max="1" width="4.42578125" style="1" bestFit="1" customWidth="1"/>
    <col min="2" max="2" width="52.85546875" style="1" bestFit="1" customWidth="1"/>
    <col min="3" max="3" width="7.7109375" style="1" customWidth="1"/>
    <col min="4" max="4" width="11.85546875" style="1" bestFit="1" customWidth="1"/>
    <col min="5" max="6" width="12" style="1" customWidth="1"/>
    <col min="7" max="7" width="6" style="1" customWidth="1"/>
    <col min="8" max="8" width="6.7109375" style="1" customWidth="1"/>
    <col min="9" max="9" width="6.42578125" style="1" customWidth="1"/>
    <col min="10" max="10" width="1.85546875" style="1" customWidth="1"/>
    <col min="11" max="66" width="2.42578125" style="1" customWidth="1"/>
    <col min="67" max="16384" width="9.140625" style="1"/>
  </cols>
  <sheetData>
    <row r="1" spans="1:66" ht="30" customHeight="1" x14ac:dyDescent="0.2">
      <c r="A1" s="94" t="s">
        <v>36</v>
      </c>
      <c r="B1" s="94"/>
      <c r="C1" s="62"/>
      <c r="D1" s="62"/>
      <c r="E1" s="62"/>
      <c r="F1" s="62"/>
      <c r="I1" s="61"/>
      <c r="K1" s="90"/>
      <c r="L1" s="90"/>
      <c r="M1" s="90"/>
      <c r="N1" s="90"/>
      <c r="O1" s="90"/>
      <c r="P1" s="90"/>
      <c r="Q1" s="90"/>
      <c r="R1" s="90"/>
      <c r="S1" s="90"/>
      <c r="T1" s="90"/>
      <c r="U1" s="90"/>
      <c r="V1" s="90"/>
      <c r="W1" s="90"/>
      <c r="X1" s="90"/>
      <c r="Y1" s="90"/>
      <c r="Z1" s="90"/>
      <c r="AA1" s="90"/>
      <c r="AB1" s="90"/>
      <c r="AC1" s="90"/>
      <c r="AD1" s="90"/>
      <c r="AE1" s="90"/>
    </row>
    <row r="2" spans="1:66" ht="18" customHeight="1" x14ac:dyDescent="0.2">
      <c r="A2" s="95" t="s">
        <v>35</v>
      </c>
      <c r="B2" s="95"/>
      <c r="C2" s="60"/>
      <c r="D2" s="59"/>
      <c r="E2" s="58"/>
      <c r="F2" s="58"/>
      <c r="H2" s="56"/>
    </row>
    <row r="3" spans="1:66" ht="15" x14ac:dyDescent="0.2">
      <c r="A3" s="57"/>
      <c r="H3" s="56"/>
      <c r="K3" s="55"/>
      <c r="L3" s="55"/>
      <c r="M3" s="55"/>
      <c r="N3" s="55"/>
      <c r="O3" s="55"/>
      <c r="P3" s="55"/>
      <c r="Q3" s="55"/>
      <c r="R3" s="55"/>
      <c r="S3" s="55"/>
      <c r="T3" s="55"/>
      <c r="U3" s="55"/>
      <c r="V3" s="55"/>
      <c r="W3" s="55"/>
      <c r="X3" s="55"/>
      <c r="Y3" s="55"/>
      <c r="Z3" s="55"/>
      <c r="AA3" s="55"/>
    </row>
    <row r="4" spans="1:66" ht="17.25" customHeight="1" x14ac:dyDescent="0.2">
      <c r="A4" s="52"/>
      <c r="B4" s="53" t="s">
        <v>34</v>
      </c>
      <c r="C4" s="100">
        <v>43910</v>
      </c>
      <c r="D4" s="100"/>
      <c r="E4" s="100"/>
      <c r="F4" s="52"/>
      <c r="G4" s="53" t="s">
        <v>33</v>
      </c>
      <c r="H4" s="54">
        <v>1</v>
      </c>
      <c r="J4" s="51"/>
      <c r="K4" s="96" t="str">
        <f>"Week "&amp;(K6-($C$4-WEEKDAY($C$4,1)+2))/7+1</f>
        <v>Week 1</v>
      </c>
      <c r="L4" s="97"/>
      <c r="M4" s="97"/>
      <c r="N4" s="97"/>
      <c r="O4" s="97"/>
      <c r="P4" s="97"/>
      <c r="Q4" s="98"/>
      <c r="R4" s="96" t="str">
        <f>"Week "&amp;(R6-($C$4-WEEKDAY($C$4,1)+2))/7+1</f>
        <v>Week 2</v>
      </c>
      <c r="S4" s="97"/>
      <c r="T4" s="97"/>
      <c r="U4" s="97"/>
      <c r="V4" s="97"/>
      <c r="W4" s="97"/>
      <c r="X4" s="98"/>
      <c r="Y4" s="96" t="str">
        <f>"Week "&amp;(Y6-($C$4-WEEKDAY($C$4,1)+2))/7+1</f>
        <v>Week 3</v>
      </c>
      <c r="Z4" s="97"/>
      <c r="AA4" s="97"/>
      <c r="AB4" s="97"/>
      <c r="AC4" s="97"/>
      <c r="AD4" s="97"/>
      <c r="AE4" s="98"/>
      <c r="AF4" s="96" t="str">
        <f>"Week "&amp;(AF6-($C$4-WEEKDAY($C$4,1)+2))/7+1</f>
        <v>Week 4</v>
      </c>
      <c r="AG4" s="97"/>
      <c r="AH4" s="97"/>
      <c r="AI4" s="97"/>
      <c r="AJ4" s="97"/>
      <c r="AK4" s="97"/>
      <c r="AL4" s="98"/>
      <c r="AM4" s="96" t="str">
        <f>"Week "&amp;(AM6-($C$4-WEEKDAY($C$4,1)+2))/7+1</f>
        <v>Week 5</v>
      </c>
      <c r="AN4" s="97"/>
      <c r="AO4" s="97"/>
      <c r="AP4" s="97"/>
      <c r="AQ4" s="97"/>
      <c r="AR4" s="97"/>
      <c r="AS4" s="98"/>
      <c r="AT4" s="96" t="str">
        <f>"Week "&amp;(AT6-($C$4-WEEKDAY($C$4,1)+2))/7+1</f>
        <v>Week 6</v>
      </c>
      <c r="AU4" s="97"/>
      <c r="AV4" s="97"/>
      <c r="AW4" s="97"/>
      <c r="AX4" s="97"/>
      <c r="AY4" s="97"/>
      <c r="AZ4" s="98"/>
      <c r="BA4" s="96" t="str">
        <f>"Week "&amp;(BA6-($C$4-WEEKDAY($C$4,1)+2))/7+1</f>
        <v>Week 7</v>
      </c>
      <c r="BB4" s="97"/>
      <c r="BC4" s="97"/>
      <c r="BD4" s="97"/>
      <c r="BE4" s="97"/>
      <c r="BF4" s="97"/>
      <c r="BG4" s="98"/>
      <c r="BH4" s="96" t="str">
        <f>"Week "&amp;(BH6-($C$4-WEEKDAY($C$4,1)+2))/7+1</f>
        <v>Week 8</v>
      </c>
      <c r="BI4" s="97"/>
      <c r="BJ4" s="97"/>
      <c r="BK4" s="97"/>
      <c r="BL4" s="97"/>
      <c r="BM4" s="97"/>
      <c r="BN4" s="98"/>
    </row>
    <row r="5" spans="1:66" ht="17.25" customHeight="1" x14ac:dyDescent="0.2">
      <c r="A5" s="52"/>
      <c r="B5" s="53" t="s">
        <v>32</v>
      </c>
      <c r="C5" s="99" t="s">
        <v>31</v>
      </c>
      <c r="D5" s="99"/>
      <c r="E5" s="99"/>
      <c r="F5" s="52"/>
      <c r="G5" s="52"/>
      <c r="H5" s="52"/>
      <c r="I5" s="52"/>
      <c r="J5" s="51"/>
      <c r="K5" s="91">
        <f>K6</f>
        <v>43906</v>
      </c>
      <c r="L5" s="92"/>
      <c r="M5" s="92"/>
      <c r="N5" s="92"/>
      <c r="O5" s="92"/>
      <c r="P5" s="92"/>
      <c r="Q5" s="93"/>
      <c r="R5" s="91">
        <f>R6</f>
        <v>43913</v>
      </c>
      <c r="S5" s="92"/>
      <c r="T5" s="92"/>
      <c r="U5" s="92"/>
      <c r="V5" s="92"/>
      <c r="W5" s="92"/>
      <c r="X5" s="93"/>
      <c r="Y5" s="91">
        <f>Y6</f>
        <v>43920</v>
      </c>
      <c r="Z5" s="92"/>
      <c r="AA5" s="92"/>
      <c r="AB5" s="92"/>
      <c r="AC5" s="92"/>
      <c r="AD5" s="92"/>
      <c r="AE5" s="93"/>
      <c r="AF5" s="91">
        <f>AF6</f>
        <v>43927</v>
      </c>
      <c r="AG5" s="92"/>
      <c r="AH5" s="92"/>
      <c r="AI5" s="92"/>
      <c r="AJ5" s="92"/>
      <c r="AK5" s="92"/>
      <c r="AL5" s="93"/>
      <c r="AM5" s="91">
        <f>AM6</f>
        <v>43934</v>
      </c>
      <c r="AN5" s="92"/>
      <c r="AO5" s="92"/>
      <c r="AP5" s="92"/>
      <c r="AQ5" s="92"/>
      <c r="AR5" s="92"/>
      <c r="AS5" s="93"/>
      <c r="AT5" s="91">
        <f>AT6</f>
        <v>43941</v>
      </c>
      <c r="AU5" s="92"/>
      <c r="AV5" s="92"/>
      <c r="AW5" s="92"/>
      <c r="AX5" s="92"/>
      <c r="AY5" s="92"/>
      <c r="AZ5" s="93"/>
      <c r="BA5" s="91">
        <f>BA6</f>
        <v>43948</v>
      </c>
      <c r="BB5" s="92"/>
      <c r="BC5" s="92"/>
      <c r="BD5" s="92"/>
      <c r="BE5" s="92"/>
      <c r="BF5" s="92"/>
      <c r="BG5" s="93"/>
      <c r="BH5" s="91">
        <f>BH6</f>
        <v>43955</v>
      </c>
      <c r="BI5" s="92"/>
      <c r="BJ5" s="92"/>
      <c r="BK5" s="92"/>
      <c r="BL5" s="92"/>
      <c r="BM5" s="92"/>
      <c r="BN5" s="93"/>
    </row>
    <row r="6" spans="1:66" x14ac:dyDescent="0.2">
      <c r="A6" s="51"/>
      <c r="B6" s="51"/>
      <c r="C6" s="51"/>
      <c r="D6" s="51"/>
      <c r="E6" s="51"/>
      <c r="F6" s="51"/>
      <c r="G6" s="51"/>
      <c r="H6" s="51"/>
      <c r="I6" s="51"/>
      <c r="J6" s="51"/>
      <c r="K6" s="50">
        <f>C4-WEEKDAY(C4,1)+2+7*(H4-1)</f>
        <v>43906</v>
      </c>
      <c r="L6" s="49">
        <f t="shared" ref="L6:AQ6" si="0">K6+1</f>
        <v>43907</v>
      </c>
      <c r="M6" s="49">
        <f t="shared" si="0"/>
        <v>43908</v>
      </c>
      <c r="N6" s="49">
        <f t="shared" si="0"/>
        <v>43909</v>
      </c>
      <c r="O6" s="49">
        <f t="shared" si="0"/>
        <v>43910</v>
      </c>
      <c r="P6" s="49">
        <f t="shared" si="0"/>
        <v>43911</v>
      </c>
      <c r="Q6" s="48">
        <f t="shared" si="0"/>
        <v>43912</v>
      </c>
      <c r="R6" s="50">
        <f t="shared" si="0"/>
        <v>43913</v>
      </c>
      <c r="S6" s="49">
        <f t="shared" si="0"/>
        <v>43914</v>
      </c>
      <c r="T6" s="49">
        <f t="shared" si="0"/>
        <v>43915</v>
      </c>
      <c r="U6" s="49">
        <f t="shared" si="0"/>
        <v>43916</v>
      </c>
      <c r="V6" s="49">
        <f t="shared" si="0"/>
        <v>43917</v>
      </c>
      <c r="W6" s="49">
        <f t="shared" si="0"/>
        <v>43918</v>
      </c>
      <c r="X6" s="48">
        <f t="shared" si="0"/>
        <v>43919</v>
      </c>
      <c r="Y6" s="50">
        <f t="shared" si="0"/>
        <v>43920</v>
      </c>
      <c r="Z6" s="49">
        <f t="shared" si="0"/>
        <v>43921</v>
      </c>
      <c r="AA6" s="49">
        <f t="shared" si="0"/>
        <v>43922</v>
      </c>
      <c r="AB6" s="49">
        <f t="shared" si="0"/>
        <v>43923</v>
      </c>
      <c r="AC6" s="49">
        <f t="shared" si="0"/>
        <v>43924</v>
      </c>
      <c r="AD6" s="49">
        <f t="shared" si="0"/>
        <v>43925</v>
      </c>
      <c r="AE6" s="48">
        <f t="shared" si="0"/>
        <v>43926</v>
      </c>
      <c r="AF6" s="50">
        <f t="shared" si="0"/>
        <v>43927</v>
      </c>
      <c r="AG6" s="49">
        <f t="shared" si="0"/>
        <v>43928</v>
      </c>
      <c r="AH6" s="49">
        <f t="shared" si="0"/>
        <v>43929</v>
      </c>
      <c r="AI6" s="49">
        <f t="shared" si="0"/>
        <v>43930</v>
      </c>
      <c r="AJ6" s="49">
        <f t="shared" si="0"/>
        <v>43931</v>
      </c>
      <c r="AK6" s="49">
        <f t="shared" si="0"/>
        <v>43932</v>
      </c>
      <c r="AL6" s="48">
        <f t="shared" si="0"/>
        <v>43933</v>
      </c>
      <c r="AM6" s="50">
        <f t="shared" si="0"/>
        <v>43934</v>
      </c>
      <c r="AN6" s="49">
        <f t="shared" si="0"/>
        <v>43935</v>
      </c>
      <c r="AO6" s="49">
        <f t="shared" si="0"/>
        <v>43936</v>
      </c>
      <c r="AP6" s="49">
        <f t="shared" si="0"/>
        <v>43937</v>
      </c>
      <c r="AQ6" s="49">
        <f t="shared" si="0"/>
        <v>43938</v>
      </c>
      <c r="AR6" s="49">
        <f t="shared" ref="AR6:BN6" si="1">AQ6+1</f>
        <v>43939</v>
      </c>
      <c r="AS6" s="48">
        <f t="shared" si="1"/>
        <v>43940</v>
      </c>
      <c r="AT6" s="50">
        <f t="shared" si="1"/>
        <v>43941</v>
      </c>
      <c r="AU6" s="49">
        <f t="shared" si="1"/>
        <v>43942</v>
      </c>
      <c r="AV6" s="49">
        <f t="shared" si="1"/>
        <v>43943</v>
      </c>
      <c r="AW6" s="49">
        <f t="shared" si="1"/>
        <v>43944</v>
      </c>
      <c r="AX6" s="49">
        <f t="shared" si="1"/>
        <v>43945</v>
      </c>
      <c r="AY6" s="49">
        <f t="shared" si="1"/>
        <v>43946</v>
      </c>
      <c r="AZ6" s="48">
        <f t="shared" si="1"/>
        <v>43947</v>
      </c>
      <c r="BA6" s="50">
        <f t="shared" si="1"/>
        <v>43948</v>
      </c>
      <c r="BB6" s="49">
        <f t="shared" si="1"/>
        <v>43949</v>
      </c>
      <c r="BC6" s="49">
        <f t="shared" si="1"/>
        <v>43950</v>
      </c>
      <c r="BD6" s="49">
        <f t="shared" si="1"/>
        <v>43951</v>
      </c>
      <c r="BE6" s="49">
        <f t="shared" si="1"/>
        <v>43952</v>
      </c>
      <c r="BF6" s="49">
        <f t="shared" si="1"/>
        <v>43953</v>
      </c>
      <c r="BG6" s="48">
        <f t="shared" si="1"/>
        <v>43954</v>
      </c>
      <c r="BH6" s="50">
        <f t="shared" si="1"/>
        <v>43955</v>
      </c>
      <c r="BI6" s="49">
        <f t="shared" si="1"/>
        <v>43956</v>
      </c>
      <c r="BJ6" s="49">
        <f t="shared" si="1"/>
        <v>43957</v>
      </c>
      <c r="BK6" s="49">
        <f t="shared" si="1"/>
        <v>43958</v>
      </c>
      <c r="BL6" s="49">
        <f t="shared" si="1"/>
        <v>43959</v>
      </c>
      <c r="BM6" s="49">
        <f t="shared" si="1"/>
        <v>43960</v>
      </c>
      <c r="BN6" s="48">
        <f t="shared" si="1"/>
        <v>43961</v>
      </c>
    </row>
    <row r="7" spans="1:66" ht="24.75" thickBot="1" x14ac:dyDescent="0.25">
      <c r="A7" s="47" t="s">
        <v>30</v>
      </c>
      <c r="B7" s="47" t="s">
        <v>29</v>
      </c>
      <c r="C7" s="44" t="s">
        <v>28</v>
      </c>
      <c r="D7" s="46" t="s">
        <v>27</v>
      </c>
      <c r="E7" s="45" t="s">
        <v>26</v>
      </c>
      <c r="F7" s="45" t="s">
        <v>25</v>
      </c>
      <c r="G7" s="44" t="s">
        <v>24</v>
      </c>
      <c r="H7" s="44" t="s">
        <v>23</v>
      </c>
      <c r="I7" s="44" t="s">
        <v>22</v>
      </c>
      <c r="J7" s="44"/>
      <c r="K7" s="43" t="str">
        <f t="shared" ref="K7:AP7" si="2">CHOOSE(WEEKDAY(K6,1),"S","M","T","W","T","F","S")</f>
        <v>M</v>
      </c>
      <c r="L7" s="42" t="str">
        <f t="shared" si="2"/>
        <v>T</v>
      </c>
      <c r="M7" s="42" t="str">
        <f t="shared" si="2"/>
        <v>W</v>
      </c>
      <c r="N7" s="42" t="str">
        <f t="shared" si="2"/>
        <v>T</v>
      </c>
      <c r="O7" s="42" t="str">
        <f t="shared" si="2"/>
        <v>F</v>
      </c>
      <c r="P7" s="42" t="str">
        <f t="shared" si="2"/>
        <v>S</v>
      </c>
      <c r="Q7" s="41" t="str">
        <f t="shared" si="2"/>
        <v>S</v>
      </c>
      <c r="R7" s="43" t="str">
        <f t="shared" si="2"/>
        <v>M</v>
      </c>
      <c r="S7" s="42" t="str">
        <f t="shared" si="2"/>
        <v>T</v>
      </c>
      <c r="T7" s="42" t="str">
        <f t="shared" si="2"/>
        <v>W</v>
      </c>
      <c r="U7" s="42" t="str">
        <f t="shared" si="2"/>
        <v>T</v>
      </c>
      <c r="V7" s="42" t="str">
        <f t="shared" si="2"/>
        <v>F</v>
      </c>
      <c r="W7" s="42" t="str">
        <f t="shared" si="2"/>
        <v>S</v>
      </c>
      <c r="X7" s="41" t="str">
        <f t="shared" si="2"/>
        <v>S</v>
      </c>
      <c r="Y7" s="43" t="str">
        <f t="shared" si="2"/>
        <v>M</v>
      </c>
      <c r="Z7" s="42" t="str">
        <f t="shared" si="2"/>
        <v>T</v>
      </c>
      <c r="AA7" s="42" t="str">
        <f t="shared" si="2"/>
        <v>W</v>
      </c>
      <c r="AB7" s="42" t="str">
        <f t="shared" si="2"/>
        <v>T</v>
      </c>
      <c r="AC7" s="42" t="str">
        <f t="shared" si="2"/>
        <v>F</v>
      </c>
      <c r="AD7" s="42" t="str">
        <f t="shared" si="2"/>
        <v>S</v>
      </c>
      <c r="AE7" s="41" t="str">
        <f t="shared" si="2"/>
        <v>S</v>
      </c>
      <c r="AF7" s="43" t="str">
        <f t="shared" si="2"/>
        <v>M</v>
      </c>
      <c r="AG7" s="42" t="str">
        <f t="shared" si="2"/>
        <v>T</v>
      </c>
      <c r="AH7" s="42" t="str">
        <f t="shared" si="2"/>
        <v>W</v>
      </c>
      <c r="AI7" s="42" t="str">
        <f t="shared" si="2"/>
        <v>T</v>
      </c>
      <c r="AJ7" s="42" t="str">
        <f t="shared" si="2"/>
        <v>F</v>
      </c>
      <c r="AK7" s="42" t="str">
        <f t="shared" si="2"/>
        <v>S</v>
      </c>
      <c r="AL7" s="41" t="str">
        <f t="shared" si="2"/>
        <v>S</v>
      </c>
      <c r="AM7" s="43" t="str">
        <f t="shared" si="2"/>
        <v>M</v>
      </c>
      <c r="AN7" s="42" t="str">
        <f t="shared" si="2"/>
        <v>T</v>
      </c>
      <c r="AO7" s="42" t="str">
        <f t="shared" si="2"/>
        <v>W</v>
      </c>
      <c r="AP7" s="42" t="str">
        <f t="shared" si="2"/>
        <v>T</v>
      </c>
      <c r="AQ7" s="42" t="str">
        <f t="shared" ref="AQ7:BN7" si="3">CHOOSE(WEEKDAY(AQ6,1),"S","M","T","W","T","F","S")</f>
        <v>F</v>
      </c>
      <c r="AR7" s="42" t="str">
        <f t="shared" si="3"/>
        <v>S</v>
      </c>
      <c r="AS7" s="41" t="str">
        <f t="shared" si="3"/>
        <v>S</v>
      </c>
      <c r="AT7" s="43" t="str">
        <f t="shared" si="3"/>
        <v>M</v>
      </c>
      <c r="AU7" s="42" t="str">
        <f t="shared" si="3"/>
        <v>T</v>
      </c>
      <c r="AV7" s="42" t="str">
        <f t="shared" si="3"/>
        <v>W</v>
      </c>
      <c r="AW7" s="42" t="str">
        <f t="shared" si="3"/>
        <v>T</v>
      </c>
      <c r="AX7" s="42" t="str">
        <f t="shared" si="3"/>
        <v>F</v>
      </c>
      <c r="AY7" s="42" t="str">
        <f t="shared" si="3"/>
        <v>S</v>
      </c>
      <c r="AZ7" s="41" t="str">
        <f t="shared" si="3"/>
        <v>S</v>
      </c>
      <c r="BA7" s="43" t="str">
        <f t="shared" si="3"/>
        <v>M</v>
      </c>
      <c r="BB7" s="42" t="str">
        <f t="shared" si="3"/>
        <v>T</v>
      </c>
      <c r="BC7" s="42" t="str">
        <f t="shared" si="3"/>
        <v>W</v>
      </c>
      <c r="BD7" s="42" t="str">
        <f t="shared" si="3"/>
        <v>T</v>
      </c>
      <c r="BE7" s="42" t="str">
        <f t="shared" si="3"/>
        <v>F</v>
      </c>
      <c r="BF7" s="42" t="str">
        <f t="shared" si="3"/>
        <v>S</v>
      </c>
      <c r="BG7" s="41" t="str">
        <f t="shared" si="3"/>
        <v>S</v>
      </c>
      <c r="BH7" s="43" t="str">
        <f t="shared" si="3"/>
        <v>M</v>
      </c>
      <c r="BI7" s="42" t="str">
        <f t="shared" si="3"/>
        <v>T</v>
      </c>
      <c r="BJ7" s="42" t="str">
        <f t="shared" si="3"/>
        <v>W</v>
      </c>
      <c r="BK7" s="42" t="str">
        <f t="shared" si="3"/>
        <v>T</v>
      </c>
      <c r="BL7" s="42" t="str">
        <f t="shared" si="3"/>
        <v>F</v>
      </c>
      <c r="BM7" s="42" t="str">
        <f t="shared" si="3"/>
        <v>S</v>
      </c>
      <c r="BN7" s="41" t="str">
        <f t="shared" si="3"/>
        <v>S</v>
      </c>
    </row>
    <row r="8" spans="1:66" s="19" customFormat="1" ht="18.75" x14ac:dyDescent="0.25">
      <c r="A8" s="40" t="str">
        <f>IF(ISERROR(VALUE(SUBSTITUTE(prevWBS,".",""))),"1",IF(ISERROR(FIND("`",SUBSTITUTE(prevWBS,".","`",1))),TEXT(VALUE(prevWBS)+1,"#"),TEXT(VALUE(LEFT(prevWBS,FIND("`",SUBSTITUTE(prevWBS,".","`",1))-1))+1,"#")))</f>
        <v>1</v>
      </c>
      <c r="B8" s="39" t="s">
        <v>21</v>
      </c>
      <c r="C8" s="38"/>
      <c r="D8" s="37"/>
      <c r="E8" s="36"/>
      <c r="F8" s="35" t="str">
        <f t="shared" ref="F8:F29" si="4">IF(ISBLANK(E8)," - ",IF(G8=0,E8,E8+G8-1))</f>
        <v xml:space="preserve"> - </v>
      </c>
      <c r="G8" s="34"/>
      <c r="H8" s="33"/>
      <c r="I8" s="32" t="str">
        <f t="shared" ref="I8:I30" si="5">IF(OR(F8=0,E8=0)," - ",NETWORKDAYS(E8,F8))</f>
        <v xml:space="preserve"> - </v>
      </c>
      <c r="J8" s="31"/>
      <c r="K8" s="30"/>
      <c r="L8" s="30"/>
      <c r="M8" s="30"/>
      <c r="N8" s="30"/>
      <c r="O8" s="30"/>
      <c r="P8" s="30"/>
      <c r="Q8" s="30"/>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row>
    <row r="9" spans="1:66" s="11" customFormat="1" ht="18.75" x14ac:dyDescent="0.25">
      <c r="A9"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1.1</v>
      </c>
      <c r="B9" s="18" t="s">
        <v>20</v>
      </c>
      <c r="C9" s="9" t="s">
        <v>62</v>
      </c>
      <c r="D9" s="9" t="s">
        <v>62</v>
      </c>
      <c r="E9" s="17">
        <v>43910</v>
      </c>
      <c r="F9" s="16">
        <f t="shared" si="4"/>
        <v>43910</v>
      </c>
      <c r="G9" s="15">
        <v>1</v>
      </c>
      <c r="H9" s="14">
        <v>0</v>
      </c>
      <c r="I9" s="13">
        <f t="shared" si="5"/>
        <v>1</v>
      </c>
      <c r="J9" s="12"/>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row>
    <row r="10" spans="1:66" s="11" customFormat="1" ht="18.75" x14ac:dyDescent="0.25">
      <c r="A10"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1.2</v>
      </c>
      <c r="B10" s="18" t="s">
        <v>19</v>
      </c>
      <c r="C10" s="9" t="s">
        <v>62</v>
      </c>
      <c r="D10" s="9" t="s">
        <v>62</v>
      </c>
      <c r="E10" s="17">
        <v>43910</v>
      </c>
      <c r="F10" s="16">
        <f t="shared" si="4"/>
        <v>43910</v>
      </c>
      <c r="G10" s="15">
        <v>1</v>
      </c>
      <c r="H10" s="14">
        <v>0</v>
      </c>
      <c r="I10" s="13">
        <f t="shared" si="5"/>
        <v>1</v>
      </c>
      <c r="J10" s="12"/>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row>
    <row r="11" spans="1:66" s="11" customFormat="1" ht="18.75" x14ac:dyDescent="0.25">
      <c r="A11"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1.3</v>
      </c>
      <c r="B11" s="18" t="s">
        <v>18</v>
      </c>
      <c r="C11" s="9" t="s">
        <v>62</v>
      </c>
      <c r="D11" s="9" t="s">
        <v>62</v>
      </c>
      <c r="E11" s="17">
        <v>43910</v>
      </c>
      <c r="F11" s="16">
        <f t="shared" si="4"/>
        <v>43910</v>
      </c>
      <c r="G11" s="15">
        <v>1</v>
      </c>
      <c r="H11" s="14">
        <v>0</v>
      </c>
      <c r="I11" s="13">
        <f t="shared" si="5"/>
        <v>1</v>
      </c>
      <c r="J11" s="12"/>
      <c r="K11" s="3"/>
      <c r="L11" s="3"/>
      <c r="M11" s="29"/>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row>
    <row r="12" spans="1:66" s="19" customFormat="1" ht="18.75" x14ac:dyDescent="0.25">
      <c r="A12" s="28" t="str">
        <f>IF(ISERROR(VALUE(SUBSTITUTE(prevWBS,".",""))),"1",IF(ISERROR(FIND("`",SUBSTITUTE(prevWBS,".","`",1))),TEXT(VALUE(prevWBS)+1,"#"),TEXT(VALUE(LEFT(prevWBS,FIND("`",SUBSTITUTE(prevWBS,".","`",1))-1))+1,"#")))</f>
        <v>2</v>
      </c>
      <c r="B12" s="27" t="s">
        <v>17</v>
      </c>
      <c r="D12" s="26"/>
      <c r="E12" s="25"/>
      <c r="F12" s="25" t="str">
        <f t="shared" si="4"/>
        <v xml:space="preserve"> - </v>
      </c>
      <c r="G12" s="24"/>
      <c r="H12" s="23"/>
      <c r="I12" s="22" t="str">
        <f t="shared" si="5"/>
        <v xml:space="preserve"> - </v>
      </c>
      <c r="J12" s="21"/>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row>
    <row r="13" spans="1:66" s="11" customFormat="1" ht="18.75" x14ac:dyDescent="0.25">
      <c r="A13"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2.1</v>
      </c>
      <c r="B13" s="18" t="s">
        <v>16</v>
      </c>
      <c r="C13" s="9" t="s">
        <v>62</v>
      </c>
      <c r="D13" s="9" t="s">
        <v>62</v>
      </c>
      <c r="E13" s="17">
        <v>43914</v>
      </c>
      <c r="F13" s="16">
        <f t="shared" si="4"/>
        <v>43914</v>
      </c>
      <c r="G13" s="15">
        <v>1</v>
      </c>
      <c r="H13" s="14">
        <v>0</v>
      </c>
      <c r="I13" s="13">
        <f t="shared" si="5"/>
        <v>1</v>
      </c>
      <c r="J13" s="12"/>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row>
    <row r="14" spans="1:66" s="11" customFormat="1" ht="24" x14ac:dyDescent="0.25">
      <c r="A14"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2.2</v>
      </c>
      <c r="B14" s="18" t="s">
        <v>15</v>
      </c>
      <c r="C14" s="9" t="s">
        <v>62</v>
      </c>
      <c r="D14" s="9" t="s">
        <v>62</v>
      </c>
      <c r="E14" s="17">
        <v>43914</v>
      </c>
      <c r="F14" s="16">
        <f t="shared" si="4"/>
        <v>43914</v>
      </c>
      <c r="G14" s="15">
        <v>1</v>
      </c>
      <c r="H14" s="14">
        <v>0</v>
      </c>
      <c r="I14" s="13">
        <f t="shared" si="5"/>
        <v>1</v>
      </c>
      <c r="J14" s="12"/>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row>
    <row r="15" spans="1:66" s="11" customFormat="1" ht="24" x14ac:dyDescent="0.25">
      <c r="A15"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2.3</v>
      </c>
      <c r="B15" s="18" t="s">
        <v>14</v>
      </c>
      <c r="C15" s="9" t="s">
        <v>62</v>
      </c>
      <c r="D15" s="9" t="s">
        <v>62</v>
      </c>
      <c r="E15" s="17">
        <v>43914</v>
      </c>
      <c r="F15" s="16">
        <f t="shared" si="4"/>
        <v>43914</v>
      </c>
      <c r="G15" s="15">
        <v>1</v>
      </c>
      <c r="H15" s="14">
        <v>0</v>
      </c>
      <c r="I15" s="13">
        <f t="shared" si="5"/>
        <v>1</v>
      </c>
      <c r="J15" s="12"/>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row>
    <row r="16" spans="1:66" s="11" customFormat="1" ht="18.75" x14ac:dyDescent="0.25">
      <c r="A16"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2.4</v>
      </c>
      <c r="B16" s="18" t="s">
        <v>13</v>
      </c>
      <c r="C16" s="9" t="s">
        <v>62</v>
      </c>
      <c r="D16" s="9" t="s">
        <v>62</v>
      </c>
      <c r="E16" s="17">
        <v>43917</v>
      </c>
      <c r="F16" s="16">
        <f t="shared" si="4"/>
        <v>43917</v>
      </c>
      <c r="G16" s="15">
        <v>1</v>
      </c>
      <c r="H16" s="14">
        <v>0</v>
      </c>
      <c r="I16" s="13">
        <f t="shared" si="5"/>
        <v>1</v>
      </c>
      <c r="J16" s="12"/>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row>
    <row r="17" spans="1:66" s="19" customFormat="1" ht="18.75" x14ac:dyDescent="0.25">
      <c r="A17" s="28" t="str">
        <f>IF(ISERROR(VALUE(SUBSTITUTE(prevWBS,".",""))),"1",IF(ISERROR(FIND("`",SUBSTITUTE(prevWBS,".","`",1))),TEXT(VALUE(prevWBS)+1,"#"),TEXT(VALUE(LEFT(prevWBS,FIND("`",SUBSTITUTE(prevWBS,".","`",1))-1))+1,"#")))</f>
        <v>3</v>
      </c>
      <c r="B17" s="27" t="s">
        <v>12</v>
      </c>
      <c r="D17" s="26"/>
      <c r="E17" s="25"/>
      <c r="F17" s="25" t="str">
        <f t="shared" si="4"/>
        <v xml:space="preserve"> - </v>
      </c>
      <c r="G17" s="24"/>
      <c r="H17" s="23"/>
      <c r="I17" s="22" t="str">
        <f t="shared" si="5"/>
        <v xml:space="preserve"> - </v>
      </c>
      <c r="J17" s="21"/>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row>
    <row r="18" spans="1:66" s="11" customFormat="1" ht="18.75" x14ac:dyDescent="0.25">
      <c r="A18"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3.1</v>
      </c>
      <c r="B18" s="18" t="s">
        <v>11</v>
      </c>
      <c r="C18" s="9" t="s">
        <v>62</v>
      </c>
      <c r="D18" s="9" t="s">
        <v>62</v>
      </c>
      <c r="E18" s="17">
        <v>43914</v>
      </c>
      <c r="F18" s="16">
        <f t="shared" si="4"/>
        <v>43927</v>
      </c>
      <c r="G18" s="15">
        <v>14</v>
      </c>
      <c r="H18" s="14">
        <v>0</v>
      </c>
      <c r="I18" s="13">
        <f t="shared" si="5"/>
        <v>10</v>
      </c>
      <c r="J18" s="12"/>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row>
    <row r="19" spans="1:66" s="11" customFormat="1" ht="18.75" x14ac:dyDescent="0.25">
      <c r="A19" s="3">
        <v>3.2</v>
      </c>
      <c r="B19" s="18" t="s">
        <v>10</v>
      </c>
      <c r="C19" s="9" t="s">
        <v>62</v>
      </c>
      <c r="D19" s="9" t="s">
        <v>62</v>
      </c>
      <c r="E19" s="17">
        <v>43927</v>
      </c>
      <c r="F19" s="16">
        <f t="shared" si="4"/>
        <v>43929</v>
      </c>
      <c r="G19" s="15">
        <v>3</v>
      </c>
      <c r="H19" s="14">
        <v>0</v>
      </c>
      <c r="I19" s="13">
        <f t="shared" si="5"/>
        <v>3</v>
      </c>
      <c r="J19" s="12"/>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row>
    <row r="20" spans="1:66" s="11" customFormat="1" ht="18.75" x14ac:dyDescent="0.25">
      <c r="A20"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3.3</v>
      </c>
      <c r="B20" s="18" t="s">
        <v>9</v>
      </c>
      <c r="C20" s="9" t="s">
        <v>62</v>
      </c>
      <c r="D20" s="9" t="s">
        <v>62</v>
      </c>
      <c r="E20" s="17">
        <v>43927</v>
      </c>
      <c r="F20" s="16">
        <f t="shared" si="4"/>
        <v>43929</v>
      </c>
      <c r="G20" s="15">
        <v>3</v>
      </c>
      <c r="H20" s="14">
        <v>0</v>
      </c>
      <c r="I20" s="13">
        <f t="shared" si="5"/>
        <v>3</v>
      </c>
      <c r="J20" s="12"/>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row>
    <row r="21" spans="1:66" s="11" customFormat="1" ht="18.75" x14ac:dyDescent="0.25">
      <c r="A21"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3.4</v>
      </c>
      <c r="B21" s="18" t="s">
        <v>8</v>
      </c>
      <c r="C21" s="9" t="s">
        <v>62</v>
      </c>
      <c r="D21" s="9" t="s">
        <v>62</v>
      </c>
      <c r="E21" s="17">
        <v>43930</v>
      </c>
      <c r="F21" s="16">
        <f t="shared" si="4"/>
        <v>43930</v>
      </c>
      <c r="G21" s="15">
        <v>1</v>
      </c>
      <c r="H21" s="14">
        <v>0</v>
      </c>
      <c r="I21" s="13">
        <f t="shared" si="5"/>
        <v>1</v>
      </c>
      <c r="J21" s="12"/>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row>
    <row r="22" spans="1:66" s="19" customFormat="1" ht="18.75" x14ac:dyDescent="0.25">
      <c r="A22" s="28" t="str">
        <f>IF(ISERROR(VALUE(SUBSTITUTE(prevWBS,".",""))),"1",IF(ISERROR(FIND("`",SUBSTITUTE(prevWBS,".","`",1))),TEXT(VALUE(prevWBS)+1,"#"),TEXT(VALUE(LEFT(prevWBS,FIND("`",SUBSTITUTE(prevWBS,".","`",1))-1))+1,"#")))</f>
        <v>4</v>
      </c>
      <c r="B22" s="27" t="s">
        <v>7</v>
      </c>
      <c r="D22" s="26"/>
      <c r="E22" s="25"/>
      <c r="F22" s="25" t="str">
        <f t="shared" si="4"/>
        <v xml:space="preserve"> - </v>
      </c>
      <c r="G22" s="24"/>
      <c r="H22" s="23"/>
      <c r="I22" s="22" t="str">
        <f t="shared" si="5"/>
        <v xml:space="preserve"> - </v>
      </c>
      <c r="J22" s="21"/>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row>
    <row r="23" spans="1:66" s="11" customFormat="1" ht="18.75" x14ac:dyDescent="0.25">
      <c r="A23"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4.1</v>
      </c>
      <c r="B23" s="18" t="s">
        <v>6</v>
      </c>
      <c r="C23" s="9" t="s">
        <v>62</v>
      </c>
      <c r="D23" s="9" t="s">
        <v>62</v>
      </c>
      <c r="E23" s="17">
        <v>43931</v>
      </c>
      <c r="F23" s="16">
        <f t="shared" si="4"/>
        <v>43936</v>
      </c>
      <c r="G23" s="15">
        <v>6</v>
      </c>
      <c r="H23" s="14">
        <v>0</v>
      </c>
      <c r="I23" s="13">
        <f t="shared" si="5"/>
        <v>4</v>
      </c>
      <c r="J23" s="12"/>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row>
    <row r="24" spans="1:66" s="11" customFormat="1" ht="18.75" x14ac:dyDescent="0.25">
      <c r="A24"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4.2</v>
      </c>
      <c r="B24" s="18" t="s">
        <v>5</v>
      </c>
      <c r="C24" s="9" t="s">
        <v>62</v>
      </c>
      <c r="D24" s="9" t="s">
        <v>62</v>
      </c>
      <c r="E24" s="17">
        <v>43931</v>
      </c>
      <c r="F24" s="16">
        <f t="shared" si="4"/>
        <v>43931</v>
      </c>
      <c r="G24" s="15">
        <v>1</v>
      </c>
      <c r="H24" s="14">
        <v>0</v>
      </c>
      <c r="I24" s="13">
        <f t="shared" si="5"/>
        <v>1</v>
      </c>
      <c r="J24" s="12"/>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row>
    <row r="25" spans="1:66" s="11" customFormat="1" ht="18.75" x14ac:dyDescent="0.25">
      <c r="A25"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4.3</v>
      </c>
      <c r="B25" s="11" t="s">
        <v>4</v>
      </c>
      <c r="C25" s="9" t="s">
        <v>62</v>
      </c>
      <c r="D25" s="9" t="s">
        <v>62</v>
      </c>
      <c r="E25" s="17">
        <v>43934</v>
      </c>
      <c r="F25" s="16">
        <f t="shared" si="4"/>
        <v>43934</v>
      </c>
      <c r="G25" s="15">
        <v>1</v>
      </c>
      <c r="H25" s="14">
        <v>0</v>
      </c>
      <c r="I25" s="13">
        <f t="shared" si="5"/>
        <v>1</v>
      </c>
      <c r="J25" s="12"/>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row>
    <row r="26" spans="1:66" s="11" customFormat="1" ht="18.75" x14ac:dyDescent="0.25">
      <c r="A26"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4.4</v>
      </c>
      <c r="B26" s="18" t="s">
        <v>3</v>
      </c>
      <c r="C26" s="9" t="s">
        <v>62</v>
      </c>
      <c r="D26" s="9" t="s">
        <v>62</v>
      </c>
      <c r="E26" s="17">
        <v>43935</v>
      </c>
      <c r="F26" s="16">
        <f t="shared" si="4"/>
        <v>43935</v>
      </c>
      <c r="G26" s="15">
        <v>1</v>
      </c>
      <c r="H26" s="14">
        <v>0</v>
      </c>
      <c r="I26" s="13">
        <f t="shared" si="5"/>
        <v>1</v>
      </c>
      <c r="J26" s="12"/>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row>
    <row r="27" spans="1:66" s="11" customFormat="1" ht="18.75" x14ac:dyDescent="0.25">
      <c r="A27"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4.5</v>
      </c>
      <c r="B27" s="18" t="s">
        <v>2</v>
      </c>
      <c r="C27" s="9" t="s">
        <v>62</v>
      </c>
      <c r="D27" s="9" t="s">
        <v>62</v>
      </c>
      <c r="E27" s="17">
        <v>43936</v>
      </c>
      <c r="F27" s="16">
        <f t="shared" si="4"/>
        <v>43936</v>
      </c>
      <c r="G27" s="15">
        <v>1</v>
      </c>
      <c r="H27" s="14">
        <v>0</v>
      </c>
      <c r="I27" s="13">
        <f t="shared" si="5"/>
        <v>1</v>
      </c>
      <c r="J27" s="12"/>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row>
    <row r="28" spans="1:66" s="19" customFormat="1" ht="18.75" x14ac:dyDescent="0.25">
      <c r="A28" s="28" t="str">
        <f>IF(ISERROR(VALUE(SUBSTITUTE(prevWBS,".",""))),"1",IF(ISERROR(FIND("`",SUBSTITUTE(prevWBS,".","`",1))),TEXT(VALUE(prevWBS)+1,"#"),TEXT(VALUE(LEFT(prevWBS,FIND("`",SUBSTITUTE(prevWBS,".","`",1))-1))+1,"#")))</f>
        <v>5</v>
      </c>
      <c r="B28" s="27" t="s">
        <v>1</v>
      </c>
      <c r="D28" s="26"/>
      <c r="E28" s="25"/>
      <c r="F28" s="25" t="str">
        <f t="shared" si="4"/>
        <v xml:space="preserve"> - </v>
      </c>
      <c r="G28" s="24"/>
      <c r="H28" s="23"/>
      <c r="I28" s="22" t="str">
        <f t="shared" si="5"/>
        <v xml:space="preserve"> - </v>
      </c>
      <c r="J28" s="21"/>
      <c r="K28" s="20"/>
      <c r="L28" s="20"/>
      <c r="M28" s="20"/>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row>
    <row r="29" spans="1:66" s="11" customFormat="1" ht="18.75" x14ac:dyDescent="0.25">
      <c r="A29" s="3" t="str">
        <f>IF(ISERROR(VALUE(SUBSTITUTE(prevWBS,".",""))),"0.1",IF(ISERROR(FIND("`",SUBSTITUTE(prevWBS,".","`",1))),prevWBS&amp;".1",LEFT(prevWBS,FIND("`",SUBSTITUTE(prevWBS,".","`",1)))&amp;IF(ISERROR(FIND("`",SUBSTITUTE(prevWBS,".","`",2))),VALUE(RIGHT(prevWBS,LEN(prevWBS)-FIND("`",SUBSTITUTE(prevWBS,".","`",1))))+1,VALUE(MID(prevWBS,FIND("`",SUBSTITUTE(prevWBS,".","`",1))+1,(FIND("`",SUBSTITUTE(prevWBS,".","`",2))-FIND("`",SUBSTITUTE(prevWBS,".","`",1))-1)))+1)))</f>
        <v>5.1</v>
      </c>
      <c r="B29" s="18" t="s">
        <v>0</v>
      </c>
      <c r="C29" s="9" t="s">
        <v>62</v>
      </c>
      <c r="D29" s="9" t="s">
        <v>62</v>
      </c>
      <c r="E29" s="17">
        <v>43937</v>
      </c>
      <c r="F29" s="16">
        <f t="shared" si="4"/>
        <v>43937</v>
      </c>
      <c r="G29" s="15">
        <v>1</v>
      </c>
      <c r="H29" s="14">
        <v>0</v>
      </c>
      <c r="I29" s="13">
        <f t="shared" si="5"/>
        <v>1</v>
      </c>
      <c r="J29" s="12"/>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row>
    <row r="30" spans="1:66" s="2" customFormat="1" ht="18.75" x14ac:dyDescent="0.25">
      <c r="A30" s="3"/>
      <c r="B30" s="10"/>
      <c r="C30" s="10"/>
      <c r="D30" s="9"/>
      <c r="E30" s="8"/>
      <c r="F30" s="8"/>
      <c r="G30" s="7"/>
      <c r="H30" s="6"/>
      <c r="I30" s="5" t="str">
        <f t="shared" si="5"/>
        <v xml:space="preserve"> - </v>
      </c>
      <c r="J30" s="4"/>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row>
  </sheetData>
  <sheetProtection formatCells="0" formatColumns="0" formatRows="0" insertRows="0" deleteRows="0"/>
  <mergeCells count="21">
    <mergeCell ref="AT5:AZ5"/>
    <mergeCell ref="R5:X5"/>
    <mergeCell ref="Y5:AE5"/>
    <mergeCell ref="AF5:AL5"/>
    <mergeCell ref="AM5:AS5"/>
    <mergeCell ref="K1:AE1"/>
    <mergeCell ref="BA5:BG5"/>
    <mergeCell ref="BH5:BN5"/>
    <mergeCell ref="A1:B1"/>
    <mergeCell ref="A2:B2"/>
    <mergeCell ref="AM4:AS4"/>
    <mergeCell ref="AT4:AZ4"/>
    <mergeCell ref="BA4:BG4"/>
    <mergeCell ref="BH4:BN4"/>
    <mergeCell ref="C5:E5"/>
    <mergeCell ref="K5:Q5"/>
    <mergeCell ref="C4:E4"/>
    <mergeCell ref="K4:Q4"/>
    <mergeCell ref="R4:X4"/>
    <mergeCell ref="Y4:AE4"/>
    <mergeCell ref="AF4:AL4"/>
  </mergeCells>
  <conditionalFormatting sqref="H8:H27 H30">
    <cfRule type="dataBar" priority="3">
      <dataBar>
        <cfvo type="num" val="0"/>
        <cfvo type="num" val="1"/>
        <color theme="0" tint="-0.34998626667073579"/>
      </dataBar>
      <extLst>
        <ext xmlns:x14="http://schemas.microsoft.com/office/spreadsheetml/2009/9/main" uri="{B025F937-C7B1-47D3-B67F-A62EFF666E3E}">
          <x14:id>{E9FFF153-FEE2-41A1-AE26-F667E6DFC62D}</x14:id>
        </ext>
      </extLst>
    </cfRule>
  </conditionalFormatting>
  <conditionalFormatting sqref="K6:BN7">
    <cfRule type="expression" dxfId="4" priority="5">
      <formula>K$6=TODAY()</formula>
    </cfRule>
  </conditionalFormatting>
  <conditionalFormatting sqref="K8:BN30">
    <cfRule type="expression" dxfId="3" priority="6">
      <formula>AND($E8&lt;=K$6,ROUNDDOWN(($F8-$E8+1)*$H8,0)+$E8-1&gt;=K$6)</formula>
    </cfRule>
    <cfRule type="expression" dxfId="2" priority="7">
      <formula>AND(NOT(ISBLANK($E8)),$E8&lt;=K$6,$F8&gt;=K$6)</formula>
    </cfRule>
  </conditionalFormatting>
  <conditionalFormatting sqref="K30:BN30 K6:BN27">
    <cfRule type="expression" dxfId="1" priority="4">
      <formula>K$6=TODAY()</formula>
    </cfRule>
  </conditionalFormatting>
  <conditionalFormatting sqref="H28:H29">
    <cfRule type="dataBar" priority="1">
      <dataBar>
        <cfvo type="num" val="0"/>
        <cfvo type="num" val="1"/>
        <color theme="0" tint="-0.34998626667073579"/>
      </dataBar>
      <extLst>
        <ext xmlns:x14="http://schemas.microsoft.com/office/spreadsheetml/2009/9/main" uri="{B025F937-C7B1-47D3-B67F-A62EFF666E3E}">
          <x14:id>{CBEBAF08-4A60-43E4-A6BD-4FAC7D74A728}</x14:id>
        </ext>
      </extLst>
    </cfRule>
  </conditionalFormatting>
  <conditionalFormatting sqref="K28:BN29">
    <cfRule type="expression" dxfId="0" priority="2">
      <formula>K$6=TODAY()</formula>
    </cfRule>
  </conditionalFormatting>
  <dataValidations count="1">
    <dataValidation allowBlank="1" showInputMessage="1" promptTitle="Display Week" prompt="Enter the week number to display first in the Gantt Chart. The weeks are numbered starting from the week containing the Project Start Date." sqref="H4" xr:uid="{9758D526-6240-465F-A564-40721E8D1608}"/>
  </dataValidations>
  <pageMargins left="0.25" right="0.25" top="0.5" bottom="0.5" header="0.5" footer="0.25"/>
  <pageSetup scale="63" fitToHeight="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34" r:id="rId4" name="Scroll Bar 10">
              <controlPr defaultSize="0" print="0" autoPict="0">
                <anchor moveWithCells="1">
                  <from>
                    <xdr:col>9</xdr:col>
                    <xdr:colOff>95250</xdr:colOff>
                    <xdr:row>1</xdr:row>
                    <xdr:rowOff>123825</xdr:rowOff>
                  </from>
                  <to>
                    <xdr:col>27</xdr:col>
                    <xdr:colOff>104775</xdr:colOff>
                    <xdr:row>2</xdr:row>
                    <xdr:rowOff>114300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9FFF153-FEE2-41A1-AE26-F667E6DFC62D}">
            <x14:dataBar minLength="0" maxLength="100" gradient="0">
              <x14:cfvo type="num">
                <xm:f>0</xm:f>
              </x14:cfvo>
              <x14:cfvo type="num">
                <xm:f>1</xm:f>
              </x14:cfvo>
              <x14:negativeFillColor rgb="FFFF0000"/>
              <x14:axisColor rgb="FF000000"/>
            </x14:dataBar>
          </x14:cfRule>
          <xm:sqref>H8:H27 H30</xm:sqref>
        </x14:conditionalFormatting>
        <x14:conditionalFormatting xmlns:xm="http://schemas.microsoft.com/office/excel/2006/main">
          <x14:cfRule type="dataBar" id="{CBEBAF08-4A60-43E4-A6BD-4FAC7D74A728}">
            <x14:dataBar minLength="0" maxLength="100" gradient="0">
              <x14:cfvo type="num">
                <xm:f>0</xm:f>
              </x14:cfvo>
              <x14:cfvo type="num">
                <xm:f>1</xm:f>
              </x14:cfvo>
              <x14:negativeFillColor rgb="FFFF0000"/>
              <x14:axisColor rgb="FF000000"/>
            </x14:dataBar>
          </x14:cfRule>
          <xm:sqref>H28:H29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80CED-ECED-4BD7-B04A-4C08C9A21057}">
  <dimension ref="A1:G18"/>
  <sheetViews>
    <sheetView zoomScaleNormal="100" workbookViewId="0">
      <pane ySplit="18" topLeftCell="A19" activePane="bottomLeft" state="frozen"/>
      <selection pane="bottomLeft"/>
    </sheetView>
  </sheetViews>
  <sheetFormatPr defaultRowHeight="15.75" x14ac:dyDescent="0.25"/>
  <cols>
    <col min="1" max="1" width="15.7109375" style="63" customWidth="1"/>
    <col min="2" max="2" width="45.140625" style="63" bestFit="1" customWidth="1"/>
    <col min="3" max="3" width="76.85546875" style="63" bestFit="1" customWidth="1"/>
    <col min="4" max="5" width="15.7109375" style="63" customWidth="1"/>
    <col min="6" max="7" width="35.7109375" style="63" customWidth="1"/>
    <col min="8" max="16384" width="9.140625" style="63"/>
  </cols>
  <sheetData>
    <row r="1" spans="1:7" ht="24.95" customHeight="1" thickBot="1" x14ac:dyDescent="0.3">
      <c r="A1" s="81" t="s">
        <v>45</v>
      </c>
      <c r="B1" s="81" t="s">
        <v>44</v>
      </c>
      <c r="C1" s="81" t="s">
        <v>43</v>
      </c>
      <c r="D1" s="81" t="s">
        <v>42</v>
      </c>
      <c r="E1" s="81" t="s">
        <v>41</v>
      </c>
      <c r="F1" s="71" t="s">
        <v>40</v>
      </c>
      <c r="G1" s="71" t="s">
        <v>39</v>
      </c>
    </row>
    <row r="2" spans="1:7" ht="24.95" customHeight="1" thickTop="1" x14ac:dyDescent="0.25">
      <c r="A2" s="68">
        <v>1</v>
      </c>
      <c r="B2" s="101" t="str">
        <f>'Gantt Chart'!B8</f>
        <v>Kick Off Meeting</v>
      </c>
      <c r="C2" s="79" t="str">
        <f>'Gantt Chart'!B9</f>
        <v>Define service scope, service content and delivery plan</v>
      </c>
      <c r="D2" s="68" t="str">
        <f>'Gantt Chart'!C9</f>
        <v>XXX</v>
      </c>
      <c r="E2" s="68" t="str">
        <f>'Gantt Chart'!D9</f>
        <v>XXX</v>
      </c>
      <c r="F2" s="67">
        <f>'Gantt Chart'!E9</f>
        <v>43910</v>
      </c>
      <c r="G2" s="67">
        <f>'Gantt Chart'!F9</f>
        <v>43910</v>
      </c>
    </row>
    <row r="3" spans="1:7" ht="24.95" customHeight="1" x14ac:dyDescent="0.25">
      <c r="A3" s="65">
        <v>1</v>
      </c>
      <c r="B3" s="101"/>
      <c r="C3" s="80" t="str">
        <f>'Gantt Chart'!B10</f>
        <v>Gather end user requirements</v>
      </c>
      <c r="D3" s="65" t="str">
        <f>'Gantt Chart'!C10</f>
        <v>XXX</v>
      </c>
      <c r="E3" s="65" t="str">
        <f>'Gantt Chart'!D10</f>
        <v>XXX</v>
      </c>
      <c r="F3" s="64">
        <f>'Gantt Chart'!E10</f>
        <v>43910</v>
      </c>
      <c r="G3" s="64">
        <f>'Gantt Chart'!F10</f>
        <v>43910</v>
      </c>
    </row>
    <row r="4" spans="1:7" ht="24.95" customHeight="1" x14ac:dyDescent="0.25">
      <c r="A4" s="65">
        <v>1</v>
      </c>
      <c r="B4" s="102"/>
      <c r="C4" s="80" t="str">
        <f>'Gantt Chart'!B11</f>
        <v>Confirm end user's network architecture</v>
      </c>
      <c r="D4" s="65" t="str">
        <f>'Gantt Chart'!C11</f>
        <v>XXX</v>
      </c>
      <c r="E4" s="65" t="str">
        <f>'Gantt Chart'!D11</f>
        <v>XXX</v>
      </c>
      <c r="F4" s="64">
        <f>'Gantt Chart'!E11</f>
        <v>43910</v>
      </c>
      <c r="G4" s="64">
        <f>'Gantt Chart'!F11</f>
        <v>43910</v>
      </c>
    </row>
    <row r="5" spans="1:7" ht="24.95" customHeight="1" x14ac:dyDescent="0.25">
      <c r="A5" s="65">
        <v>1</v>
      </c>
      <c r="B5" s="103" t="str">
        <f>'Gantt Chart'!B12</f>
        <v>Service Components Mounting</v>
      </c>
      <c r="C5" s="80" t="str">
        <f>'Gantt Chart'!B13</f>
        <v>Mount service components</v>
      </c>
      <c r="D5" s="65" t="str">
        <f>'Gantt Chart'!C13</f>
        <v>XXX</v>
      </c>
      <c r="E5" s="65" t="str">
        <f>'Gantt Chart'!D13</f>
        <v>XXX</v>
      </c>
      <c r="F5" s="64">
        <f>'Gantt Chart'!E13</f>
        <v>43914</v>
      </c>
      <c r="G5" s="64">
        <f>'Gantt Chart'!F13</f>
        <v>43914</v>
      </c>
    </row>
    <row r="6" spans="1:7" ht="24.95" customHeight="1" x14ac:dyDescent="0.25">
      <c r="A6" s="65">
        <v>1</v>
      </c>
      <c r="B6" s="101"/>
      <c r="C6" s="80" t="str">
        <f>'Gantt Chart'!B14</f>
        <v>Configure the settings of components ensure connectivity in order</v>
      </c>
      <c r="D6" s="65" t="str">
        <f>'Gantt Chart'!C14</f>
        <v>XXX</v>
      </c>
      <c r="E6" s="65" t="str">
        <f>'Gantt Chart'!D14</f>
        <v>XXX</v>
      </c>
      <c r="F6" s="64">
        <f>'Gantt Chart'!E14</f>
        <v>43914</v>
      </c>
      <c r="G6" s="64">
        <f>'Gantt Chart'!F14</f>
        <v>43914</v>
      </c>
    </row>
    <row r="7" spans="1:7" ht="24.95" customHeight="1" x14ac:dyDescent="0.25">
      <c r="A7" s="65">
        <v>1</v>
      </c>
      <c r="B7" s="101"/>
      <c r="C7" s="80" t="str">
        <f>'Gantt Chart'!B15</f>
        <v>Verify licenses, serial number, policies and rule base are in order</v>
      </c>
      <c r="D7" s="65" t="str">
        <f>'Gantt Chart'!C15</f>
        <v>XXX</v>
      </c>
      <c r="E7" s="65" t="str">
        <f>'Gantt Chart'!D15</f>
        <v>XXX</v>
      </c>
      <c r="F7" s="64">
        <f>'Gantt Chart'!E15</f>
        <v>43914</v>
      </c>
      <c r="G7" s="64">
        <f>'Gantt Chart'!F15</f>
        <v>43914</v>
      </c>
    </row>
    <row r="8" spans="1:7" ht="24.95" customHeight="1" x14ac:dyDescent="0.25">
      <c r="A8" s="65">
        <v>1</v>
      </c>
      <c r="B8" s="102"/>
      <c r="C8" s="80" t="str">
        <f>'Gantt Chart'!B16</f>
        <v>Fine tuning service to ensure no false positives</v>
      </c>
      <c r="D8" s="65" t="str">
        <f>'Gantt Chart'!C16</f>
        <v>XXX</v>
      </c>
      <c r="E8" s="65" t="str">
        <f>'Gantt Chart'!D16</f>
        <v>XXX</v>
      </c>
      <c r="F8" s="64">
        <f>'Gantt Chart'!E16</f>
        <v>43917</v>
      </c>
      <c r="G8" s="64">
        <f>'Gantt Chart'!F16</f>
        <v>43917</v>
      </c>
    </row>
    <row r="9" spans="1:7" ht="24.95" customHeight="1" x14ac:dyDescent="0.25">
      <c r="A9" s="66" t="s">
        <v>38</v>
      </c>
      <c r="B9" s="103" t="str">
        <f>'Gantt Chart'!B17</f>
        <v>Threat Monitoring and Analysis Service</v>
      </c>
      <c r="C9" s="80" t="str">
        <f>'Gantt Chart'!B18</f>
        <v>Network threat monitoring and analysis</v>
      </c>
      <c r="D9" s="65" t="str">
        <f>'Gantt Chart'!C18</f>
        <v>XXX</v>
      </c>
      <c r="E9" s="65" t="str">
        <f>'Gantt Chart'!D18</f>
        <v>XXX</v>
      </c>
      <c r="F9" s="64">
        <f>'Gantt Chart'!E18</f>
        <v>43914</v>
      </c>
      <c r="G9" s="64">
        <f>'Gantt Chart'!F18</f>
        <v>43927</v>
      </c>
    </row>
    <row r="10" spans="1:7" ht="24.95" customHeight="1" x14ac:dyDescent="0.25">
      <c r="A10" s="65">
        <v>3</v>
      </c>
      <c r="B10" s="101"/>
      <c r="C10" s="80" t="str">
        <f>'Gantt Chart'!B19</f>
        <v>Onsite deep threat analysis</v>
      </c>
      <c r="D10" s="65" t="str">
        <f>'Gantt Chart'!C19</f>
        <v>XXX</v>
      </c>
      <c r="E10" s="65" t="str">
        <f>'Gantt Chart'!D19</f>
        <v>XXX</v>
      </c>
      <c r="F10" s="64">
        <f>'Gantt Chart'!E19</f>
        <v>43927</v>
      </c>
      <c r="G10" s="64">
        <f>'Gantt Chart'!F19</f>
        <v>43929</v>
      </c>
    </row>
    <row r="11" spans="1:7" ht="24.95" customHeight="1" x14ac:dyDescent="0.25">
      <c r="A11" s="65">
        <v>3</v>
      </c>
      <c r="B11" s="101"/>
      <c r="C11" s="80" t="str">
        <f>'Gantt Chart'!B20</f>
        <v>Onsite security event diagnosis</v>
      </c>
      <c r="D11" s="65" t="str">
        <f>'Gantt Chart'!C20</f>
        <v>XXX</v>
      </c>
      <c r="E11" s="65" t="str">
        <f>'Gantt Chart'!D20</f>
        <v>XXX</v>
      </c>
      <c r="F11" s="64">
        <f>'Gantt Chart'!E20</f>
        <v>43927</v>
      </c>
      <c r="G11" s="64">
        <f>'Gantt Chart'!F20</f>
        <v>43929</v>
      </c>
    </row>
    <row r="12" spans="1:7" ht="24.95" customHeight="1" x14ac:dyDescent="0.25">
      <c r="A12" s="65">
        <v>3</v>
      </c>
      <c r="B12" s="102"/>
      <c r="C12" s="80" t="str">
        <f>'Gantt Chart'!B21</f>
        <v>Technical discussion</v>
      </c>
      <c r="D12" s="65" t="str">
        <f>'Gantt Chart'!C21</f>
        <v>XXX</v>
      </c>
      <c r="E12" s="65" t="str">
        <f>'Gantt Chart'!D21</f>
        <v>XXX</v>
      </c>
      <c r="F12" s="64">
        <f>'Gantt Chart'!E21</f>
        <v>43930</v>
      </c>
      <c r="G12" s="64">
        <f>'Gantt Chart'!F21</f>
        <v>43930</v>
      </c>
    </row>
    <row r="13" spans="1:7" ht="24.95" customHeight="1" x14ac:dyDescent="0.25">
      <c r="A13" s="66" t="s">
        <v>37</v>
      </c>
      <c r="B13" s="103" t="str">
        <f>'Gantt Chart'!B22</f>
        <v>Executives Presentation</v>
      </c>
      <c r="C13" s="80" t="str">
        <f>'Gantt Chart'!B23</f>
        <v>Report preparation</v>
      </c>
      <c r="D13" s="65" t="str">
        <f>'Gantt Chart'!C23</f>
        <v>XXX</v>
      </c>
      <c r="E13" s="65" t="str">
        <f>'Gantt Chart'!D23</f>
        <v>XXX</v>
      </c>
      <c r="F13" s="64">
        <f>'Gantt Chart'!E23</f>
        <v>43931</v>
      </c>
      <c r="G13" s="64">
        <f>'Gantt Chart'!F23</f>
        <v>43936</v>
      </c>
    </row>
    <row r="14" spans="1:7" ht="24.95" customHeight="1" x14ac:dyDescent="0.25">
      <c r="A14" s="65">
        <v>3</v>
      </c>
      <c r="B14" s="101"/>
      <c r="C14" s="80" t="str">
        <f>'Gantt Chart'!B24</f>
        <v>Business Impact Analysis (BIA)</v>
      </c>
      <c r="D14" s="65" t="str">
        <f>'Gantt Chart'!C24</f>
        <v>XXX</v>
      </c>
      <c r="E14" s="65" t="str">
        <f>'Gantt Chart'!D24</f>
        <v>XXX</v>
      </c>
      <c r="F14" s="64">
        <f>'Gantt Chart'!E24</f>
        <v>43931</v>
      </c>
      <c r="G14" s="64">
        <f>'Gantt Chart'!F24</f>
        <v>43931</v>
      </c>
    </row>
    <row r="15" spans="1:7" ht="24.95" customHeight="1" x14ac:dyDescent="0.25">
      <c r="A15" s="65">
        <v>4</v>
      </c>
      <c r="B15" s="101"/>
      <c r="C15" s="80" t="str">
        <f>'Gantt Chart'!B25</f>
        <v>Gap analysis</v>
      </c>
      <c r="D15" s="65" t="str">
        <f>'Gantt Chart'!C25</f>
        <v>XXX</v>
      </c>
      <c r="E15" s="65" t="str">
        <f>'Gantt Chart'!D25</f>
        <v>XXX</v>
      </c>
      <c r="F15" s="64">
        <f>'Gantt Chart'!E25</f>
        <v>43934</v>
      </c>
      <c r="G15" s="64">
        <f>'Gantt Chart'!F25</f>
        <v>43934</v>
      </c>
    </row>
    <row r="16" spans="1:7" ht="24.95" customHeight="1" x14ac:dyDescent="0.25">
      <c r="A16" s="65">
        <v>4</v>
      </c>
      <c r="B16" s="101"/>
      <c r="C16" s="80" t="str">
        <f>'Gantt Chart'!B26</f>
        <v>Long term improvement plan recommendation</v>
      </c>
      <c r="D16" s="65" t="str">
        <f>'Gantt Chart'!C26</f>
        <v>XXX</v>
      </c>
      <c r="E16" s="65" t="str">
        <f>'Gantt Chart'!D26</f>
        <v>XXX</v>
      </c>
      <c r="F16" s="64">
        <f>'Gantt Chart'!E26</f>
        <v>43935</v>
      </c>
      <c r="G16" s="64">
        <f>'Gantt Chart'!F26</f>
        <v>43935</v>
      </c>
    </row>
    <row r="17" spans="1:7" ht="24.95" customHeight="1" x14ac:dyDescent="0.25">
      <c r="A17" s="65">
        <v>4</v>
      </c>
      <c r="B17" s="102"/>
      <c r="C17" s="80" t="str">
        <f>'Gantt Chart'!B27</f>
        <v>Executives presentation slides preparation</v>
      </c>
      <c r="D17" s="65" t="str">
        <f>'Gantt Chart'!C27</f>
        <v>XXX</v>
      </c>
      <c r="E17" s="65" t="str">
        <f>'Gantt Chart'!D27</f>
        <v>XXX</v>
      </c>
      <c r="F17" s="64">
        <f>'Gantt Chart'!E27</f>
        <v>43936</v>
      </c>
      <c r="G17" s="64">
        <f>'Gantt Chart'!F27</f>
        <v>43936</v>
      </c>
    </row>
    <row r="18" spans="1:7" ht="24.95" customHeight="1" x14ac:dyDescent="0.25">
      <c r="A18" s="65">
        <v>4</v>
      </c>
      <c r="B18" s="65" t="str">
        <f>'Gantt Chart'!B28</f>
        <v>Project Closure</v>
      </c>
      <c r="C18" s="80" t="str">
        <f>'Gantt Chart'!B29</f>
        <v>Service components unmounting</v>
      </c>
      <c r="D18" s="65" t="str">
        <f>'Gantt Chart'!C29</f>
        <v>XXX</v>
      </c>
      <c r="E18" s="65" t="str">
        <f>'Gantt Chart'!D29</f>
        <v>XXX</v>
      </c>
      <c r="F18" s="64">
        <f>'Gantt Chart'!E29</f>
        <v>43937</v>
      </c>
      <c r="G18" s="64">
        <f>'Gantt Chart'!F29</f>
        <v>43937</v>
      </c>
    </row>
  </sheetData>
  <mergeCells count="4">
    <mergeCell ref="B2:B4"/>
    <mergeCell ref="B5:B8"/>
    <mergeCell ref="B9:B12"/>
    <mergeCell ref="B13:B1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A49F9-7162-4F34-9ECD-FC944F301919}">
  <dimension ref="A1:B18"/>
  <sheetViews>
    <sheetView zoomScale="115" zoomScaleNormal="115" workbookViewId="0">
      <pane ySplit="6" topLeftCell="A7" activePane="bottomLeft" state="frozen"/>
      <selection pane="bottomLeft"/>
    </sheetView>
  </sheetViews>
  <sheetFormatPr defaultRowHeight="15.75" x14ac:dyDescent="0.25"/>
  <cols>
    <col min="1" max="1" width="39.42578125" style="72" customWidth="1"/>
    <col min="2" max="2" width="108.140625" style="72" customWidth="1"/>
    <col min="3" max="16384" width="9.140625" style="72"/>
  </cols>
  <sheetData>
    <row r="1" spans="1:2" ht="24.95" customHeight="1" thickBot="1" x14ac:dyDescent="0.3">
      <c r="A1" s="78" t="s">
        <v>55</v>
      </c>
      <c r="B1" s="78" t="s">
        <v>56</v>
      </c>
    </row>
    <row r="2" spans="1:2" ht="50.1" customHeight="1" thickTop="1" x14ac:dyDescent="0.25">
      <c r="A2" s="76" t="s">
        <v>57</v>
      </c>
      <c r="B2" s="75" t="s">
        <v>64</v>
      </c>
    </row>
    <row r="3" spans="1:2" ht="50.1" customHeight="1" x14ac:dyDescent="0.25">
      <c r="A3" s="77" t="s">
        <v>58</v>
      </c>
      <c r="B3" s="74" t="s">
        <v>65</v>
      </c>
    </row>
    <row r="4" spans="1:2" ht="50.1" customHeight="1" x14ac:dyDescent="0.25">
      <c r="A4" s="77" t="s">
        <v>59</v>
      </c>
      <c r="B4" s="74" t="s">
        <v>66</v>
      </c>
    </row>
    <row r="5" spans="1:2" ht="50.1" customHeight="1" x14ac:dyDescent="0.25">
      <c r="A5" s="77" t="s">
        <v>60</v>
      </c>
      <c r="B5" s="74" t="s">
        <v>67</v>
      </c>
    </row>
    <row r="6" spans="1:2" ht="50.1" customHeight="1" x14ac:dyDescent="0.25">
      <c r="A6" s="77" t="s">
        <v>61</v>
      </c>
      <c r="B6" s="74" t="s">
        <v>68</v>
      </c>
    </row>
    <row r="18" spans="2:2" x14ac:dyDescent="0.25">
      <c r="B18" s="73"/>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Overview</vt:lpstr>
      <vt:lpstr>Gantt Chart</vt:lpstr>
      <vt:lpstr>Delivery Plan</vt:lpstr>
      <vt:lpstr>Service Scope</vt:lpstr>
      <vt:lpstr>'Gantt Chart'!prevWBS</vt:lpstr>
      <vt:lpstr>'Gantt Chart'!Print_Area</vt:lpstr>
      <vt:lpstr>'Gantt Chart'!Print_Titles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dc:creator>
  <cp:lastModifiedBy>Jeff</cp:lastModifiedBy>
  <dcterms:created xsi:type="dcterms:W3CDTF">2020-03-24T06:23:18Z</dcterms:created>
  <dcterms:modified xsi:type="dcterms:W3CDTF">2020-03-26T02:38:23Z</dcterms:modified>
</cp:coreProperties>
</file>